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briks_goran\Documents\2017\Predmeti u 2017\Javna nabava\6 - Unutarnje uređenje OŠ Nikola Tesla\"/>
    </mc:Choice>
  </mc:AlternateContent>
  <bookViews>
    <workbookView xWindow="0" yWindow="0" windowWidth="28800" windowHeight="12480" tabRatio="921" activeTab="1"/>
  </bookViews>
  <sheets>
    <sheet name="NASLOVNA" sheetId="35" r:id="rId1"/>
    <sheet name="1_REKAPITULACIJA" sheetId="51" r:id="rId2"/>
    <sheet name="100_ZIDARSKI RADOVI" sheetId="52" r:id="rId3"/>
    <sheet name="200_LIČILAČKI_RADOVI" sheetId="45" r:id="rId4"/>
    <sheet name="300_PARKETARSKI_RADOVI" sheetId="48" r:id="rId5"/>
    <sheet name="400_SANITARNI ČVOROVI" sheetId="46" r:id="rId6"/>
    <sheet name="500_STOLARSKI RADOVI" sheetId="53" r:id="rId7"/>
    <sheet name="600_OSTALI_RADOVI" sheetId="50" r:id="rId8"/>
    <sheet name="700_ELEKTROINSTALATERSKI_RAD." sheetId="56" r:id="rId9"/>
  </sheets>
  <definedNames>
    <definedName name="ELEKTRIČNA_INSTALACIJA_ZAJEDNIČKE_POTROŠNJE" localSheetId="2">#REF!</definedName>
    <definedName name="ELEKTRIČNA_INSTALACIJA_ZAJEDNIČKE_POTROŠNJE" localSheetId="6">#REF!</definedName>
    <definedName name="ELEKTRIČNA_INSTALACIJA_ZAJEDNIČKE_POTROŠNJE" localSheetId="8">#REF!</definedName>
    <definedName name="ELEKTRIČNA_INSTALACIJA_ZAJEDNIČKE_POTROŠNJE">#REF!</definedName>
    <definedName name="kn" localSheetId="2">#REF!</definedName>
    <definedName name="kn" localSheetId="6">#REF!</definedName>
    <definedName name="kn" localSheetId="8">#REF!</definedName>
    <definedName name="kn">#REF!</definedName>
    <definedName name="_xlnm.Print_Area" localSheetId="1">'1_REKAPITULACIJA'!$B$1:$G$29</definedName>
    <definedName name="_xlnm.Print_Area" localSheetId="2">'100_ZIDARSKI RADOVI'!$B$1:$H$29</definedName>
    <definedName name="_xlnm.Print_Area" localSheetId="3">'200_LIČILAČKI_RADOVI'!$B$1:$H$13</definedName>
    <definedName name="_xlnm.Print_Area" localSheetId="4">'300_PARKETARSKI_RADOVI'!$B$1:$H$14</definedName>
    <definedName name="_xlnm.Print_Area" localSheetId="5">'400_SANITARNI ČVOROVI'!$B$1:$I$31</definedName>
    <definedName name="_xlnm.Print_Area" localSheetId="6">'500_STOLARSKI RADOVI'!$B$1:$I$19</definedName>
    <definedName name="_xlnm.Print_Area" localSheetId="7">'600_OSTALI_RADOVI'!$B$1:$H$11</definedName>
    <definedName name="_xlnm.Print_Area" localSheetId="8">'700_ELEKTROINSTALATERSKI_RAD.'!$B$1:$H$15</definedName>
    <definedName name="_xlnm.Print_Area" localSheetId="0">NASLOVNA!$B$1:$J$42</definedName>
    <definedName name="_xlnm.Print_Titles" localSheetId="2">'100_ZIDARSKI RADOVI'!$1:$3</definedName>
    <definedName name="_xlnm.Print_Titles" localSheetId="5">'400_SANITARNI ČVOROVI'!$1:$3</definedName>
    <definedName name="_xlnm.Print_Titles" localSheetId="6">'500_STOLARSKI RADOVI'!$1:$3</definedName>
    <definedName name="_xlnm.Print_Titles" localSheetId="7">'600_OSTALI_RADOVI'!$1:$3</definedName>
    <definedName name="_xlnm.Print_Titles" localSheetId="8">'700_ELEKTROINSTALATERSKI_RAD.'!$1:$3</definedName>
    <definedName name="pt" localSheetId="2">#REF!</definedName>
    <definedName name="pt" localSheetId="6">#REF!</definedName>
    <definedName name="pt" localSheetId="8">#REF!</definedName>
    <definedName name="pt">#REF!</definedName>
    <definedName name="UKUPNO_4___STAN_BR_3" localSheetId="2">#REF!</definedName>
    <definedName name="UKUPNO_4___STAN_BR_3" localSheetId="6">#REF!</definedName>
    <definedName name="UKUPNO_4___STAN_BR_3" localSheetId="8">#REF!</definedName>
    <definedName name="UKUPNO_4___STAN_BR_3">#REF!</definedName>
  </definedNames>
  <calcPr calcId="152511" fullPrecision="0"/>
</workbook>
</file>

<file path=xl/calcChain.xml><?xml version="1.0" encoding="utf-8"?>
<calcChain xmlns="http://schemas.openxmlformats.org/spreadsheetml/2006/main">
  <c r="H13" i="56" l="1"/>
  <c r="H12" i="56"/>
  <c r="C11" i="51"/>
  <c r="C10" i="51"/>
  <c r="C9" i="51"/>
  <c r="C8" i="51"/>
  <c r="C7" i="51"/>
  <c r="C6" i="51"/>
  <c r="I17" i="53"/>
  <c r="I16" i="53"/>
  <c r="I15" i="53"/>
  <c r="I14" i="53"/>
  <c r="I13" i="53"/>
  <c r="I12" i="53"/>
  <c r="I11" i="53"/>
  <c r="I9" i="53"/>
  <c r="I6" i="53"/>
  <c r="I7" i="53"/>
  <c r="H10" i="52" l="1"/>
  <c r="H27" i="52" l="1"/>
  <c r="H22" i="52"/>
  <c r="H18" i="52"/>
  <c r="H13" i="52"/>
  <c r="H12" i="52"/>
  <c r="H8" i="52"/>
  <c r="H11" i="56"/>
  <c r="H10" i="56"/>
  <c r="H9" i="56"/>
  <c r="H8" i="56"/>
  <c r="H7" i="56"/>
  <c r="H6" i="56"/>
  <c r="I29" i="46"/>
  <c r="I28" i="46"/>
  <c r="I27" i="46"/>
  <c r="I26" i="46"/>
  <c r="I25" i="46"/>
  <c r="I24" i="46"/>
  <c r="I23" i="46"/>
  <c r="I22" i="46"/>
  <c r="I21" i="46"/>
  <c r="I20" i="46"/>
  <c r="I19" i="46"/>
  <c r="I18" i="46"/>
  <c r="I17" i="46"/>
  <c r="I16" i="46"/>
  <c r="I15" i="46"/>
  <c r="I13" i="46"/>
  <c r="I14" i="46"/>
  <c r="I12" i="46"/>
  <c r="I10" i="46"/>
  <c r="I9" i="46"/>
  <c r="I8" i="46"/>
  <c r="H12" i="48"/>
  <c r="H11" i="48" l="1"/>
  <c r="H10" i="48"/>
  <c r="H9" i="48"/>
  <c r="H8" i="48"/>
  <c r="H7" i="48"/>
  <c r="H6" i="48"/>
  <c r="H10" i="45"/>
  <c r="H11" i="45"/>
  <c r="H8" i="45"/>
  <c r="H9" i="45"/>
  <c r="H26" i="52"/>
  <c r="H25" i="52"/>
  <c r="H23" i="52"/>
  <c r="H21" i="52"/>
  <c r="H14" i="48" l="1"/>
  <c r="G8" i="51" s="1"/>
  <c r="H7" i="50"/>
  <c r="H15" i="56" l="1"/>
  <c r="G12" i="51" s="1"/>
  <c r="H16" i="52"/>
  <c r="I10" i="53"/>
  <c r="I19" i="53" s="1"/>
  <c r="G10" i="51" s="1"/>
  <c r="H19" i="52" l="1"/>
  <c r="H17" i="52"/>
  <c r="H15" i="52"/>
  <c r="H14" i="52"/>
  <c r="H11" i="52"/>
  <c r="H9" i="52"/>
  <c r="H20" i="52"/>
  <c r="H7" i="52"/>
  <c r="H29" i="52" l="1"/>
  <c r="G6" i="51" s="1"/>
  <c r="H9" i="50"/>
  <c r="H8" i="50"/>
  <c r="H6" i="50"/>
  <c r="I11" i="46"/>
  <c r="I6" i="46"/>
  <c r="H7" i="45"/>
  <c r="H6" i="45"/>
  <c r="H11" i="50" l="1"/>
  <c r="G11" i="51" s="1"/>
  <c r="H13" i="45"/>
  <c r="G7" i="51" s="1"/>
  <c r="I31" i="46"/>
  <c r="G9" i="51" s="1"/>
  <c r="G16" i="51" l="1"/>
  <c r="G18" i="51" s="1"/>
  <c r="G20" i="51" s="1"/>
</calcChain>
</file>

<file path=xl/sharedStrings.xml><?xml version="1.0" encoding="utf-8"?>
<sst xmlns="http://schemas.openxmlformats.org/spreadsheetml/2006/main" count="361" uniqueCount="218">
  <si>
    <t>kom</t>
  </si>
  <si>
    <t>datum i mjesto izrade:</t>
  </si>
  <si>
    <t>ODGOVORNA OSOBA:</t>
  </si>
  <si>
    <t>BROJ PROJEKTA:</t>
  </si>
  <si>
    <t>SADRŽAJ:</t>
  </si>
  <si>
    <t>VRSTA PROJEKTA:</t>
  </si>
  <si>
    <t>INVESTITOR:</t>
  </si>
  <si>
    <t>LOKACIJA:</t>
  </si>
  <si>
    <t>GRAĐEVINA:</t>
  </si>
  <si>
    <t>HRK</t>
  </si>
  <si>
    <t>OSTALI RADOVI</t>
  </si>
  <si>
    <t>UKUPNA</t>
  </si>
  <si>
    <t>JEDINIČNA</t>
  </si>
  <si>
    <t>CIJENA</t>
  </si>
  <si>
    <t>KOLIČINA</t>
  </si>
  <si>
    <t>JM</t>
  </si>
  <si>
    <t>PUNI OPIS</t>
  </si>
  <si>
    <t>SKRAĆENI OPIS</t>
  </si>
  <si>
    <t>BR.</t>
  </si>
  <si>
    <t>m2</t>
  </si>
  <si>
    <t>kpl</t>
  </si>
  <si>
    <t>m'</t>
  </si>
  <si>
    <t>700.</t>
  </si>
  <si>
    <t>600.</t>
  </si>
  <si>
    <t>500.</t>
  </si>
  <si>
    <t>400.</t>
  </si>
  <si>
    <t>300.</t>
  </si>
  <si>
    <t>200.</t>
  </si>
  <si>
    <t>A/</t>
  </si>
  <si>
    <t>R E K A P I T U L A C I J A</t>
  </si>
  <si>
    <t>LIČILAČKI RADOVI UKUPNO:</t>
  </si>
  <si>
    <t>ZIDARSKI RADOVI UKUPNO:</t>
  </si>
  <si>
    <t>HIDROIZOLACIJA KUPAONICA I BALKONA</t>
  </si>
  <si>
    <t>PARKETARSKI RADOVI UKUPNO:</t>
  </si>
  <si>
    <t>PARKETI</t>
  </si>
  <si>
    <t>ZIDARSKI RADOVI</t>
  </si>
  <si>
    <t>LIČILAČKI RADOVI</t>
  </si>
  <si>
    <t>PREDOPIS</t>
  </si>
  <si>
    <t>U cijeni svakog rada uključena sva potrebna sredstva za rad, režijski troškovi najma alata i prijevoznih sredstava, radne skele, sredstva za osiguranje ljudi, radnih sredstava i samog gradilišta.  Za sve nepredviđene troškove koji mogu nastupiti, a izvan su opisanih troškova uključenih u cijenu radova, izvođač prije stvaranja troška mora tražiti odobrenje nadzora i investitora. Izuzetak su situacije koje zahtijevaju neodložnu radnju s nepredviđenim troškovima, a bez koje bi se na gradilištu mogle dogoditi veće štete ili dodatni nepredviđeni veći troškovi.</t>
  </si>
  <si>
    <t>KUTNE LETVICE</t>
  </si>
  <si>
    <t>PARKETARSKI RADOVI</t>
  </si>
  <si>
    <t>100.</t>
  </si>
  <si>
    <t>svibanj 2017, Omišalj</t>
  </si>
  <si>
    <r>
      <t>DEJAN TOIĆ</t>
    </r>
    <r>
      <rPr>
        <sz val="10"/>
        <color indexed="8"/>
        <rFont val="ISOCPEUR"/>
        <family val="2"/>
        <charset val="238"/>
      </rPr>
      <t>, mag.ing.aedif.</t>
    </r>
  </si>
  <si>
    <t>GLAVNI PROJEKTANT:</t>
  </si>
  <si>
    <t>UKUPNO [HRK]:</t>
  </si>
  <si>
    <t>SVEUKUPNO [HRK]:</t>
  </si>
  <si>
    <t>SANACIJA PUKOTINA NA ZIDOVIMA</t>
  </si>
  <si>
    <t>OBIJANJE DOTRAJALE ŽBUKE</t>
  </si>
  <si>
    <t>Mjestimično obijanje dotrajale žbuke sa zidova i stropova, sakupljanje i prijenos otpadnog materijala na deponij gradilišta te utovar u kamion te odvoz na gradski deponij. Stavka uključuje sav potreban rad i materijal te potrebnu radnu skelu. Obračun po m2 obijene žbuke.</t>
  </si>
  <si>
    <t>Dobava i doprema materijala te izvedba grubog i finog žbukanja na mjestima predhodno otučene žbuke. Žbukanje izvesti ručno odgovarajućom vapneno-cementnom žbukom debljine d=2 cm i zaravnavanjem gleterima. Površina mora biti ravna i pripremljena za brušenje i završnu obradu bojanjem akrilnim bojama.Stavka uključuje sav potreban rad i materijal te potrebnu radnu skelu. Obračun po m² ožbukanog zida.</t>
  </si>
  <si>
    <t xml:space="preserve">ZIDARSKI POPRAVAK ZIDOVA I STROPOVA </t>
  </si>
  <si>
    <t>SANIRANJE OŠTEĆENOG STROPA</t>
  </si>
  <si>
    <t>Dobava i doprema materijala te ugradnja štuketa preko postojećih drvenih greda na mjestima oštećenja. Žbukanje izvesti odgovarajućom vapneno-cementnom grubom i finom žbukom debljine d=2 cm i zaravnavanjem gleterima. Površina mora biti ravna i pripremljena za brušenje i završnu obradu bojanjem akrilnim bojama. Obračun po m² saniranog stropa.</t>
  </si>
  <si>
    <t>RUŠENJE PREGRADNIH ZIDOVA</t>
  </si>
  <si>
    <t>Pažljivo rušenje pregradnih zidova izvedenih djelom od pregradne cigle i djelo od gipskartonskih ploča širine 10cm uz sva podupiranja. Zaštita okolnih podova, prijenos otpadnog materijala na deponij gradilišta te utovar u kamion te odvoz na gradski deponij. Stavka uključuje sav potreban rad i materijal te potrebnu radnu skelu. Obračun po m2 srušenog zida.</t>
  </si>
  <si>
    <t>IZRADA OBLOGE ZIDA</t>
  </si>
  <si>
    <t>Dobava i doprema materijala te izvedba obloge zida od gipskartonskih ploča na prethodno pripremljenu primarnu konstrukciju.  Spojevi bandažirani, gletani i brušeni. Ploha pripremljena za završnu obradu. Jedinična cijena uključuje sav potreban rad i materijal za izvođenje svih faza radova za potpuno dovršenje opisanog rada. Izvesti sve u skladu s uputama proizvođača. Obračun po m2 izvedene obloge.</t>
  </si>
  <si>
    <t>OBZID ODVODNE INSTALACIJE</t>
  </si>
  <si>
    <t xml:space="preserve">ZIDANJE PREGRADNOG ZIDA </t>
  </si>
  <si>
    <t>Zidanje pregradnog zida na ulazu u sanitarni čvor (prostorija 14 II.kat) poroznom modularnom opekom debljine 10 cm sa izvedbom nadvoja. U cijenu je uključen sav rad i materijal, pomoćna sredstva i pomoćni materijali, zapunjavanje fuga, rezanje poluopeke za zidarski vez, završna obrada vertikalnih špaleta otvora</t>
  </si>
  <si>
    <t>OBRADA ŠLICEVA</t>
  </si>
  <si>
    <t>Zidarska obrada šliceva (II.kat) na zidovima i stropovima, na mjestima gdje su se rušile pregrade.Stavka uključuje sav potreban rad i materijal te potrebnu radnu skelu. Obračun po m' .</t>
  </si>
  <si>
    <t>Obzidavanje postojećih odvodnih instalacija u prostoriji 39 na II.katu sa porobeton blokovima (Ytong ili sl). U cijenu je uključen sav rad i materijal, pomoćna sredstva i pomoćni materijali, zapunjavanje fuga, rezanje blokova. Dimenzija obloge je 20 x 35 cm. Izvedba striktno prema uputama proizvođača. Obračun po m2 izvedene obloge.</t>
  </si>
  <si>
    <t>ZATVARANJE VRATA PREGRADNIM ZIDOM</t>
  </si>
  <si>
    <t>Zatvaranje postojećih vratiju (između prostorija 3 i 4 na suterenu) sa porobeton blokovima (Ytong ili sl). U cijenu je uključen sav rad i materijal, pomoćna sredstva i pomoćni materijali, zapunjavanje fuga, rezanje blokova. Dimenzija demontiranog otvora je 85 x 225 cm. . Obračun po m2 izvedene obloge.</t>
  </si>
  <si>
    <t>RUŠENJE KORITA ZA PRANJE</t>
  </si>
  <si>
    <t>Zidanje pregradnih zidova (prostorija 11, I.kat) poroznom modularnom opekom debljine 10 cm. U cijenu je uključen sav rad i materijal, pomoćna sredstva i pomoćni materijali, zapunjavanje fuga, rezanje poluopeke za zidarski vez, završna obrada vertikalnih špaleta otvora. . Obračun po m2 izvedenog zida.</t>
  </si>
  <si>
    <t>ZIDANJE PREGRADNIH ZIDOVA- SANITARNI ČVOR</t>
  </si>
  <si>
    <t>SANIRANJE ZIDOVA- SANITARNI ČVOROVI</t>
  </si>
  <si>
    <t>SANIRANJE PODOVA - SANITARNI ČVOROVI</t>
  </si>
  <si>
    <t>Saniranje zidnih površina na mjestima gdje su se otukle pločice i priprema za postavljanje nove keramike. Žbukanje izvesti odgovarajućom vapneno-cementnom žbukom debljine d=1-2 cm i zaravnavanjem gleterima. Površina mora biti ravna i pripremljena ljepljenje nove keramike. Obračun po m² saniranog zida.</t>
  </si>
  <si>
    <t>Saniranje podnih površina na mjestima gdje su se otukle pločice i priprema za postavljanje nove keramike. Izvesti u sloju debljine 5-7 cm. Površina mora biti ravna i pripremljena ljepljenje nove keramike. Obračun po m² saniranog poda.</t>
  </si>
  <si>
    <t>Izrada hidroizolacije sanitarnih čvorova elastičnom policementnom masom u dva sloja sa podizanjem hidroizolacije na zidove u visini do 20 cm, koristiti kutnu elastičnu traku. U cijenu je uključen sav potreban materijal i rad.</t>
  </si>
  <si>
    <t>SANIRANJE ZIDOVA</t>
  </si>
  <si>
    <t>Dobava materijala i izrada tankoslojnog izravnavajućeg sloja zida koji se sastoji od dva sloja ljepila i jednog sloja mrežice. Obračun po m² saniranog zida.</t>
  </si>
  <si>
    <t>ZATVARANJE ŠLICEVA</t>
  </si>
  <si>
    <t>Zidarsko zatvaranje šliceva nakon postave instalacija. Stavka uključuje sav potreban rad i materijal. Obračun po m' šlica.</t>
  </si>
  <si>
    <t>a) šlicevi 10/10</t>
  </si>
  <si>
    <t>b) šlicevi preko 10/10</t>
  </si>
  <si>
    <t>ZAŠTITA PODOVA</t>
  </si>
  <si>
    <t xml:space="preserve">Dobava i zaštita podova PVC folijom i trakom prilikom izvođenja radova. Obračun po m2 zaštićene površine. </t>
  </si>
  <si>
    <t>STRUGANJE ZIDOVA I STROPOVA</t>
  </si>
  <si>
    <t>GLETANJE ZIDOVA I STROPOVA</t>
  </si>
  <si>
    <t>Gletanje zidova i stropova u dva sloja uz predhodno nanošenje impregnacije, potrebna brušenja i pripremu za ličenje .Stavka uključuje sav potreban rad i materijal, te radnu skelu. Obračun po m² obrade razvijenih površina.</t>
  </si>
  <si>
    <t>Struganje zidova i stropova do zdrave podloge. Čišćenje i prijenos otpadnog materijala na deponij gradilišta, utovar u kamion te odvoz na garadski deponij i zbrinjavanje. Stavka uključuje sav potreban rad i materijal, te radnu skelu. Obračun po m² obrade razvijenih površina.</t>
  </si>
  <si>
    <t xml:space="preserve">LIČENJE ZIDOVA I STROPOVA
</t>
  </si>
  <si>
    <t>Ličenje unutarnjih zidova i stropova disperzivnom bojom u bijelom tonu. Prethodno obaviti sve potrebne predradnje   Ličenje se izvodi u broju premaza potrebnom za potpuno prekrivanje površine. Stavka uključuje sav potreban rad i materijal, te radnu skelu. Obračun po m² obrade razvijenih površina.</t>
  </si>
  <si>
    <t xml:space="preserve">LIČENJE CIJEVI CENTRALNOG GRIJANJA
</t>
  </si>
  <si>
    <t>Ličenje cijevi centralnog grijanja u  bijelu boju. Prethodno obaviti sve potrebne predradnje, struganje dotrajale boje  te pripremu podloge   Ličenje se izvodi u broju premaza potrebnom za potpuno prekrivanje površine. Stavka uključuje sav potreban rad i materijal, Obračun po m' obrade razvijenih površina.</t>
  </si>
  <si>
    <t xml:space="preserve">LIČENJE ZIDOVA I STROPOVA - PERIVA BOJA
</t>
  </si>
  <si>
    <t>Ličenje unutarnjih zidova i stropova perivom bojom u tonu investitora. Prethodno obaviti sve potrebne predradnje   Ličenje se izvodi u broju premaza potrebnom za potpuno prekrivanje površine. Stavka uključuje sav potreban rad i materijal, te radnu skelu. Obračun po m² obrade razvijenih površina.</t>
  </si>
  <si>
    <t>DEMONTAŽA PARKETA</t>
  </si>
  <si>
    <t>Demontaža dotrajalog parketa komplet s kutnim letvicama.Prijenos otpadnog materijala na deponij gradilišta te utovar u kamion te odvoz na gradski deponij. Stavka uključuje sav potreban rad i materijal Obračun po m2 demontiranog parketa.</t>
  </si>
  <si>
    <t>Nabava i  postavljanje novog hrastovog parketa. Parket se postavlja na pripremljenu podlogu. U jediničnoj cijeni obuhvaćena je postava, dobava i sav potreban materijal, strojno struganje i lakiranje lakom po izboru investitora, i rad.</t>
  </si>
  <si>
    <t>PRESLAGIVANJE I POPRAVAK PARKETA</t>
  </si>
  <si>
    <t>LAKIRANJE POSTOJEĆEG PARKETA</t>
  </si>
  <si>
    <t>HRASTOV PRAG</t>
  </si>
  <si>
    <t>METALNI PRAG</t>
  </si>
  <si>
    <t>ZATVARANJE VODE</t>
  </si>
  <si>
    <t>zatvaranje i otvaranje glavnog ventila vode u objektu prilikom izvođenja radova.</t>
  </si>
  <si>
    <t>DEMONTAŽA SANITARIJA</t>
  </si>
  <si>
    <t>a) wc školjka s vodokotlićem</t>
  </si>
  <si>
    <t>b) umivaonik sa sifonom i špinom</t>
  </si>
  <si>
    <t>c) držači papira, sapuna, ogledala</t>
  </si>
  <si>
    <t>DEMONTAŽA KER.PLOČICA</t>
  </si>
  <si>
    <t>DEMONTAŽA INSTALACIJA</t>
  </si>
  <si>
    <t>MONTAŽA VENTILA</t>
  </si>
  <si>
    <t>MONTAŽA PREFABRIKACIJE</t>
  </si>
  <si>
    <t>MONTAŽA INSTALACIJA - DOVOD</t>
  </si>
  <si>
    <t>MONTAŽA INSTALACIJA - ODVOD</t>
  </si>
  <si>
    <t>MONTAŽA SIFONA</t>
  </si>
  <si>
    <t>Dobava i postava novih podnih protukliznih kermaičkih pločica minimalnih dimenzija 30 x 30 cm u tonu po izboru Investitora. Stavka uključuje sve potrebne prijenose, sav vezni materijal, lajsne i fugiranje. Cijenovni razred poločica do 100kn/m2. Obračun po m2 izvedenih pločica.</t>
  </si>
  <si>
    <t>PODNE KER.PLOČICE</t>
  </si>
  <si>
    <t>ZIDNE KER.PLOČICE</t>
  </si>
  <si>
    <t>MJEŠALICE</t>
  </si>
  <si>
    <t>REVIZIONA VRATAŠCA</t>
  </si>
  <si>
    <t>WC ŠKOLJKE</t>
  </si>
  <si>
    <t>UMIVAONICI</t>
  </si>
  <si>
    <t>BOJLERI - DEMONTAŽA</t>
  </si>
  <si>
    <t>BOJLERI - MONTAŽA</t>
  </si>
  <si>
    <t>CENTRALNO GRIJANJE - PRAŽNJENJE I PUNJENJE</t>
  </si>
  <si>
    <t>DEMONTAŽA RADIJATORA</t>
  </si>
  <si>
    <t>FARBANJE RADIJATORA</t>
  </si>
  <si>
    <t>NOVI RADIJATORI</t>
  </si>
  <si>
    <t>ELEKTROINSTALATERSKI RADOVI</t>
  </si>
  <si>
    <t>ELEKTROINSTALATERSKI  RADOVI UKUPNO:</t>
  </si>
  <si>
    <t>Zamjena elektoinstalacije rasvjete vodičem duljine do 10m. Stavka uključuje sav potreban materijal i rad</t>
  </si>
  <si>
    <t>ZAMJENA VODIČA</t>
  </si>
  <si>
    <t>Zamjena elektoinstalacije snage vodičem duljine do 10m. Stavka uključuje sav potreban materijal i rad</t>
  </si>
  <si>
    <t>PREKIDAČI</t>
  </si>
  <si>
    <t>UTIČNICE</t>
  </si>
  <si>
    <t>Demontaža dotrajalog rasvjetnog tijela , prijeno materijala na deponij gradilišta i odvoz na gradski deponij.</t>
  </si>
  <si>
    <t>DEMONTAŽA RASVJETNOG TIJELA</t>
  </si>
  <si>
    <t>MONTAŽA RASVJETNOG TIJELA</t>
  </si>
  <si>
    <t>Demontaža dotrajalog rasvjetnog tijela , prijenos materijala na deponij gradilišta i odvoz na gradski deponij.</t>
  </si>
  <si>
    <t>PROZORSKE KLUPČICE</t>
  </si>
  <si>
    <t>DEMONTAŽA ORMARA U SANITARNOM ČVORU</t>
  </si>
  <si>
    <t>Demontaža ormara u sanitarnim čvorovima (prostorija 11 i 45 na I. i II. Katu) Stavka uključuje sav potreban rad i materijal. Obračun po komadu demontiranog ormara.</t>
  </si>
  <si>
    <t>Sanacija pukotina na zidovima i stropu prostorije 19 i 23 te na još nekim mjestima.Pukotina se snaira na način da se  pukotina proširi, očisti  i ispuni elastičnim cementnim mortom , te se zatim pregleta s ubacivanjem mrežice. Širina zahvata 20cm. Obračun po m' izvedenog zida.</t>
  </si>
  <si>
    <t>Mjestimično preslagivanje, čišćenje i popravak postojećih parketa.Stavka uključuje sav potreban rad i materijal. Obračun po m2 saniranog parketa</t>
  </si>
  <si>
    <t>Dobava i postava novih hrastovih kutnih letvica. U jediničnoj cijeni obuhvaćena je postava  i vezno sredstvo, sav potreban materijal i rad. Obračun po m' letvica.</t>
  </si>
  <si>
    <t>Strojno struganje i lakiranje postojećih parketa.U jediničnoj cijeni obuhvaćen je sav potreban materijal, strojno struganje i lakiranje lakom po izboru investitora, i rad. Obračun po m2 lakiranog parketa</t>
  </si>
  <si>
    <t>Dobava i postava hrastovog praga širine 10cm i dužine do 100cm.U jediničnoj cijeni obuhvaćena je postava, dobava i sav potreban materijal i rad. Obračun po komadu ugrađenog praga.</t>
  </si>
  <si>
    <t>Dobava i postava metalnog praga na spoju novog i starog poda. Duljina praga do 100cm.U jediničnoj cijeni obuhvaćena je postava, dobava i sav potreban materijal i rad. Obračun po komadu ugrađenog praga.</t>
  </si>
  <si>
    <t>Demontaža sanitarne opreme, prijenos otpadnog materijala na deponij gradilišta, utovar u kamion i odvoz na gradski deponij. Stavka uključuje sav potreban rad i materijal. Obračun po komadu demontiranih sanitarija.</t>
  </si>
  <si>
    <t>Ištemavanje i demontaža instalacija dovoda vode iz zida i poda, prijenos otpadnog materijala na deponij gradilišta, utovar u kamion i odvoz na gradski deponij. Stavka uključuje sav potreban rad i materijal. Obračun po m' demontiranih instalacija.</t>
  </si>
  <si>
    <t>Ištemavanje i demontaža instalacija dovoda vode iz zida i poda (bez obzira na profil cijevi), prijenos otpadnog materijala na deponij gradilišta, utovar u kamion i odvoz na gradski deponij. Stavka uključuje sav potreban rad i materijal. Obračun po m' demontiranih instalacija.</t>
  </si>
  <si>
    <t>Dobava i postava nove instalacije dovoda vode od PPR cijevi Ø1/2" propisno izoliranih sa utroškom svih potrebnih fazonskih komada. Stavka uključuje sav potreban rad i materijal. Obračun po m' montiranih instalacija.</t>
  </si>
  <si>
    <t>Dobava i postava nove instalacije dovoda vode od PPR cijevi Ø3/4" propisno izoliranih sa utroškom svih potrebnih fazonskih komada. Stavka uključuje sav potreban rad i materijal. Obračun po m' montiranih instalacija.</t>
  </si>
  <si>
    <t>Skidanje keramičkih pločica u santarnim čvorovima na zidu i podu , sakupljanje, prijenos otpadnog materijala na deponij gradilišta te utovar u kamion te odvoz na gradski deponij. Stavka uključuje sav potreban rad i materijal. Obračun po m2 skinutih pločica.</t>
  </si>
  <si>
    <t>Dobava i montaža propusnih ventila Ø1/2" sa poniklovanom kapom na novu instalaciju dovoda vode. Stavka uključuje sav potreban rad i materijal. Obračun po komadu montiranih ventila.</t>
  </si>
  <si>
    <t>Dobava i montaža propusnih ventila Ø3/4" sa poniklovanom kapom na novu instalaciju dovoda vode. Obračun po komadu montiranih ventila.</t>
  </si>
  <si>
    <t>Dobava i montaža prefabrikacije na postojeću instalaciju dovoda vode 3/4". Obračun po komadu montirane prefabrikacije.</t>
  </si>
  <si>
    <t>Dobava i postava instalacije odvoda vode od PVC cijevi Ø50 mm komplet sa utroškom svih potrebnih fazonskih komada. Stavka uključuje sav potreban rad i materijal. Stavka uključuje sav potreban rad i materijal. Obračun po m' montiranih instalacija.</t>
  </si>
  <si>
    <t>Dobava i postava instalacije odvoda vode od PVC cijevi Ø110 mm komplet sa utroškom svih potrebnih fazonskih komada. Stavka uključuje sav potreban rad i materijal. Stavka uključuje sav potreban rad i materijal. Obračun po m' montiranih instalacija.</t>
  </si>
  <si>
    <t>Dobava i montaža nove potisne mješalice za umivaonik, komplet sa odvodnim setom i šipkom za zatvaranje, te svim potrebnim spojnim materijalom. Obračun po komadu montiranih mješalica.</t>
  </si>
  <si>
    <t>Dobava i montaža niklovanih revizionih vratašca. Stavka uključuje sav potreban rad i materijal. Obračun po komadu montiranih vratašca</t>
  </si>
  <si>
    <t>Dobava i montaža novog keramičkog umivaonika dimenzija 51-60 cm, komplet sa sifonom i spojnim materijalom. Obračun po komadu montiranih umivaonika. Obračun po komadu montiranih umivaonika</t>
  </si>
  <si>
    <t>Dobava i montaža nove wc školjke, komplet sa PVC daskom i vodokotlićem. Stavka uključuje kutni ventil za vodokotlić, tlačnu i ispitnu cijev te sav spojni materijal. Obračun po komadu montiranih wc školjki</t>
  </si>
  <si>
    <t>Dobava i postava PVC top-sifona na odvodnoj instalaciji. Stavka uključuje sav potreban rad i materijal. Obračun po komadu montiranih sifona.</t>
  </si>
  <si>
    <t>Demontaža postojećeg bojlera, prijenos na deponij gradilišta i odvoz na gradski deponij. Stavka uključuje sav potreban rad i materijal. Obračun po komadu demontiranih bojlera.</t>
  </si>
  <si>
    <t>Dobava i montaža električnog bojelra od 50l, komplet sa ventilom, fleksibilnim cijevima i svim spojnim materijalom. Stavka uključuje sav potreban rad i materijal. Obračun po komadu montiranih bojlera.</t>
  </si>
  <si>
    <t>Pražnjenje i punjenje sustava centralnog grijanja radi demontaže radijatora. Stavka uključuje sav potreban rad i materijal. Obračun po kompletu.</t>
  </si>
  <si>
    <t>Demontaža radijatora, prijenos na privremeni deponij u objektu te ponovna montaža nakon završetka radova. Stavka uključuje sav potreban rad i materijal. Obračun po komadu demontiranih radijatora.</t>
  </si>
  <si>
    <t>članak</t>
  </si>
  <si>
    <t>DRVENA VRATA- PODREZIVANJE</t>
  </si>
  <si>
    <t>DRVENA VRATA- POPRAVAK</t>
  </si>
  <si>
    <t>štok</t>
  </si>
  <si>
    <t>2.kat</t>
  </si>
  <si>
    <t>ostalo</t>
  </si>
  <si>
    <t>LIČENJE VRATA</t>
  </si>
  <si>
    <t>DRVENA VRATA- DEMONTAŽA</t>
  </si>
  <si>
    <t>DRVENI DOVRATNIK- DEMONTAŽA</t>
  </si>
  <si>
    <t>DRVENA OSTAKLJENA STIJENA- DEMONTAŽA</t>
  </si>
  <si>
    <t>DRVENI DOVRATNIK- MONTAŽA</t>
  </si>
  <si>
    <t>DRVENA VRATA- MONTAŽA</t>
  </si>
  <si>
    <t>ZAMJENA NADSVJETLA</t>
  </si>
  <si>
    <t>Demontaža, podrezivanje i ponovna montaža drvenih vrata.Stavka uključuje sav potreban rad i materijal. Obračun po komadu obrađenih vratiju.</t>
  </si>
  <si>
    <t>Stolarski popravak postojećih drvenih vrata, pripasivanje na postojeći dovratnik, zamjena brave sa kvakama i štitinicima, te zamjena prihvatnika za bravu. Stavka uključuje sav potreban rad i materijal za punu funkcionalnost vrata. Obračun po komadu popravljenih vratiju.</t>
  </si>
  <si>
    <t>Ličenje postojećih drvenih vrata u bijelu boju. Stavka uključuje paljenje stare boje, kitanje i pripremu za ličenje, te ličenje do potpune pokrivenosti podloge. Obračun po komadu ličenih vratiju.</t>
  </si>
  <si>
    <t>Demontaža postojećih unutarnjih vrata, prijenos na deponij gradilišta, utovar i odvoz na gradski deponij. Stavka uključuje sav potreban rad i materijal. Obračun po komadu demontiranih vratiju.</t>
  </si>
  <si>
    <t>Demontaža postojećih dovratnika bez obzira na dimenzije, prijenos na deponij gradilišta, utovar i odvoz na gradski deponij. Stavka uključuje sav potreban rad i materijal. Obračun po komadu demontiranih dovratnika.</t>
  </si>
  <si>
    <t>Demontaža drvene ostakljene stijene dimenzija 2,50 x 4,00 m, prijenos na deponij gradilišta, utovar i odvoz na gradski deponij. Stavka uključuje sav potreban rad i materijal. Obračun po komadu demontirane stijene. Obračun po komadu demontirane stijene.</t>
  </si>
  <si>
    <t>Dobava i postava novog drvenog dovratnika na predhodno demontirana mjesta.  Cijena uključuje ličenje novog dovratnika uljnom bojom u bijelom tonu. Stavka uključuje sav potreban rad i materijal. Obračun po komadu montiranih dovratnika.</t>
  </si>
  <si>
    <t>Dobava i postava novih jednokrilnih drvenih vrata na predhodno demontirana mjesta komplet sa svakom, bravom i okovom. Cijena uključuje ličenje novog dovratnika uljnom bojom u bijelom tonu. Stavka uključuje sav potreban rad i materijal. Obračun po komadu montiranih vratiju.</t>
  </si>
  <si>
    <t>Zamjena postojećeg nadsvjetla dimenzije 180 x 100 cm sa novim.  Stavka uključuje sav potreban rad i materijal. Obračun po komadu.</t>
  </si>
  <si>
    <t>SANITARNI ČVOROVI</t>
  </si>
  <si>
    <t>SANITARNI ČVOROVI UKUPNO:</t>
  </si>
  <si>
    <t>STOLARSKI RADOVI</t>
  </si>
  <si>
    <t>STOLARSKI RADOVI UKUPNO:</t>
  </si>
  <si>
    <t>GRAĐEVINSKO OBRTNIČKI RADOVI</t>
  </si>
  <si>
    <t>GRAĐEVINSKO OBRTNIČKI RADOVI UKUPNO:</t>
  </si>
  <si>
    <t>OSNOVNA ŠKOLA NIKOLA TESLA</t>
  </si>
  <si>
    <t>HR – 51000  Rijeka</t>
  </si>
  <si>
    <t>Trg Ivana Klobučarića 1</t>
  </si>
  <si>
    <t>GRAD RIJEKA</t>
  </si>
  <si>
    <t>Korzo 16</t>
  </si>
  <si>
    <t>HR - 51000 Rijeka</t>
  </si>
  <si>
    <t>OIB: 54382731928</t>
  </si>
  <si>
    <t>/</t>
  </si>
  <si>
    <t>TROŠKOVNIK RADOVA I OPREME</t>
  </si>
  <si>
    <t>PR-2-17-046</t>
  </si>
  <si>
    <t>Dobava i postava novih led panela dim 60 x 60 cm. Stavka uključuje sav potreban materijal i rad</t>
  </si>
  <si>
    <t>Demontaža starih te dobava i montaža novih prekidača. Stavka uključuje sav potreban materijal i rad</t>
  </si>
  <si>
    <t>UTP KABEL</t>
  </si>
  <si>
    <t>Dobava i postava UTP mrežnog kabela. Stavka uključuje sav potreban materijal i rad</t>
  </si>
  <si>
    <t>KANALICE</t>
  </si>
  <si>
    <t>Dobava i postava kabelskih kanalica. Stavka uključuje sav potreban materijal i rad</t>
  </si>
  <si>
    <t>k.č. 4570/1, 4570/3 k.o. Stari grad</t>
  </si>
  <si>
    <t>Dobava i postava novih zidnih kermaičkih pločica minimalnih dimenzija 20 x 50 cm u tonu po izboru Investitora. Stavka uključuje sve potrebne prijenose, sav vezni materijal, lajsne i fugiranje. Cijenovni razred poločica do 100kn/m2. Obračun po m2 izvedenih pločica.</t>
  </si>
  <si>
    <t>Dobava i ugradnja kamenih  klupčica (prostorija 13, II.kat) u tonu po izboru Investitora dimenzija 107x30x2cm. Jedinična cijena uključuje  sav potreban rad i materijal za izvođenje svih faza radova za potpuno dovršenje opisanog rada. Obračun po komadu istih dimenzija.</t>
  </si>
  <si>
    <t>Rušenje korita za pranje u prizemlju (prostorija 38), prijenos otpadnog materijala na deponij gradilišta te utovar u kamion te odvoz na gradski deponij. Korito je dimenzija 130x48x50cm. Stavka uključuje sav potreban rad i materijal te potrebnu radnu skelu. Obračun po kompletu.</t>
  </si>
  <si>
    <t xml:space="preserve">Dobava i ugradnja novih radijatora. Stavka uključuje sav potreban rad i materijal. </t>
  </si>
  <si>
    <t xml:space="preserve">Farbanje radijatora uljenom bojom. Okvirne dimenzije radijatora su 150 x 60 x 30 cm Stavka uključuje sav potreban rad i materijal. Obračun po komadu radijatora. </t>
  </si>
  <si>
    <t>Mjesto i datum:</t>
  </si>
  <si>
    <t>Ponuditelj:</t>
  </si>
  <si>
    <t>PDV 25% [HRK]: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</si>
</sst>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&quot; &quot;#,##0.00&quot;    &quot;;&quot;-&quot;#,##0.00&quot;    &quot;;&quot; -&quot;00&quot;    &quot;;&quot; &quot;@&quot; &quot;"/>
    <numFmt numFmtId="166" formatCode="#,##0.00\ _k_n"/>
  </numFmts>
  <fonts count="32">
    <font>
      <sz val="11"/>
      <name val="Times New Roman CE"/>
      <charset val="238"/>
    </font>
    <font>
      <sz val="11"/>
      <name val="Times New Roman CE"/>
      <charset val="238"/>
    </font>
    <font>
      <sz val="11"/>
      <name val="Times New Roman CE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ISOCPEUR"/>
      <family val="2"/>
      <charset val="238"/>
    </font>
    <font>
      <sz val="11"/>
      <color rgb="FF000000"/>
      <name val="ISOCPEUR"/>
      <family val="2"/>
      <charset val="238"/>
    </font>
    <font>
      <sz val="11"/>
      <color rgb="FF000000"/>
      <name val="tah"/>
      <charset val="238"/>
    </font>
    <font>
      <sz val="9"/>
      <color rgb="FF000000"/>
      <name val="ISOCPEUR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ISOCPEUR"/>
      <family val="2"/>
      <charset val="238"/>
    </font>
    <font>
      <sz val="10"/>
      <name val="ISOCPEUR"/>
      <family val="2"/>
      <charset val="238"/>
    </font>
    <font>
      <b/>
      <sz val="8"/>
      <color rgb="FF000000"/>
      <name val="ISOCPEUR"/>
      <family val="2"/>
      <charset val="238"/>
    </font>
    <font>
      <b/>
      <sz val="10"/>
      <color rgb="FF000000"/>
      <name val="ISOCPEUR"/>
      <family val="2"/>
      <charset val="238"/>
    </font>
    <font>
      <b/>
      <sz val="10"/>
      <name val="ISOCPEUR"/>
      <family val="2"/>
      <charset val="238"/>
    </font>
    <font>
      <sz val="10"/>
      <color rgb="FFFF0000"/>
      <name val="ISOCPEUR"/>
      <family val="2"/>
      <charset val="238"/>
    </font>
    <font>
      <b/>
      <sz val="10"/>
      <color rgb="FFFF0000"/>
      <name val="ISOCPEUR"/>
      <family val="2"/>
      <charset val="238"/>
    </font>
    <font>
      <sz val="8"/>
      <color rgb="FF000000"/>
      <name val="ISOCPEUR"/>
      <family val="2"/>
      <charset val="238"/>
    </font>
    <font>
      <sz val="10"/>
      <color indexed="8"/>
      <name val="ISOCPEUR"/>
      <family val="2"/>
      <charset val="238"/>
    </font>
    <font>
      <i/>
      <sz val="10"/>
      <color rgb="FF00B050"/>
      <name val="ISOCPEUR"/>
      <family val="2"/>
      <charset val="238"/>
    </font>
    <font>
      <b/>
      <sz val="9"/>
      <name val="ISOCPEUR"/>
      <family val="2"/>
      <charset val="238"/>
    </font>
    <font>
      <sz val="9"/>
      <name val="ISOCPEUR"/>
      <family val="2"/>
      <charset val="238"/>
    </font>
    <font>
      <sz val="11"/>
      <name val="ISOCPEUR"/>
      <family val="2"/>
      <charset val="238"/>
    </font>
    <font>
      <b/>
      <i/>
      <sz val="10"/>
      <name val="ISOCPEUR"/>
      <family val="2"/>
      <charset val="238"/>
    </font>
    <font>
      <b/>
      <sz val="10"/>
      <color rgb="FF00B050"/>
      <name val="ISOCPEUR"/>
      <family val="2"/>
      <charset val="238"/>
    </font>
    <font>
      <sz val="10"/>
      <color rgb="FF00B050"/>
      <name val="ISOCPEUR"/>
      <family val="2"/>
      <charset val="238"/>
    </font>
    <font>
      <b/>
      <sz val="16"/>
      <name val="ISOCPEUR"/>
      <family val="2"/>
      <charset val="238"/>
    </font>
    <font>
      <sz val="11"/>
      <color rgb="FFFFFF00"/>
      <name val="ISOCPEUR"/>
      <family val="2"/>
      <charset val="238"/>
    </font>
    <font>
      <sz val="10"/>
      <color rgb="FFFFFF00"/>
      <name val="ISOCPEUR"/>
      <family val="2"/>
      <charset val="238"/>
    </font>
    <font>
      <b/>
      <sz val="12"/>
      <color rgb="FF000000"/>
      <name val="ISOCPEUR"/>
      <family val="2"/>
      <charset val="238"/>
    </font>
    <font>
      <sz val="12"/>
      <color rgb="FF000000"/>
      <name val="ISOCPEUR"/>
      <family val="2"/>
      <charset val="238"/>
    </font>
    <font>
      <sz val="9"/>
      <color rgb="FFFFFF00"/>
      <name val="ISOCPEUR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rgb="FFBFBFB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3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rgb="FF000000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/>
      <diagonal/>
    </border>
    <border>
      <left/>
      <right style="hair">
        <color indexed="64"/>
      </right>
      <top style="hair">
        <color rgb="FF000000"/>
      </top>
      <bottom/>
      <diagonal/>
    </border>
    <border>
      <left/>
      <right style="hair">
        <color indexed="64"/>
      </right>
      <top/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</borders>
  <cellStyleXfs count="17">
    <xf numFmtId="0" fontId="0" fillId="0" borderId="0"/>
    <xf numFmtId="0" fontId="3" fillId="0" borderId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5" fillId="0" borderId="0" applyNumberFormat="0" applyBorder="0" applyProtection="0"/>
    <xf numFmtId="0" fontId="7" fillId="0" borderId="0" applyNumberFormat="0" applyBorder="0" applyProtection="0"/>
    <xf numFmtId="165" fontId="4" fillId="0" borderId="0" applyFont="0" applyFill="0" applyBorder="0" applyAlignment="0" applyProtection="0"/>
    <xf numFmtId="0" fontId="5" fillId="0" borderId="0" applyNumberFormat="0" applyBorder="0" applyProtection="0"/>
    <xf numFmtId="0" fontId="9" fillId="0" borderId="0" applyNumberFormat="0" applyBorder="0" applyProtection="0"/>
    <xf numFmtId="0" fontId="3" fillId="0" borderId="0" applyNumberFormat="0" applyFont="0" applyFill="0" applyBorder="0" applyProtection="0"/>
    <xf numFmtId="0" fontId="3" fillId="0" borderId="0"/>
    <xf numFmtId="0" fontId="3" fillId="0" borderId="0">
      <alignment horizontal="justify" vertical="top" wrapText="1"/>
    </xf>
    <xf numFmtId="0" fontId="3" fillId="0" borderId="0">
      <alignment horizontal="justify" vertical="top" wrapText="1"/>
    </xf>
    <xf numFmtId="0" fontId="3" fillId="0" borderId="0">
      <alignment horizontal="justify" vertical="top" wrapText="1"/>
    </xf>
    <xf numFmtId="43" fontId="1" fillId="0" borderId="0" applyFont="0" applyFill="0" applyBorder="0" applyAlignment="0" applyProtection="0"/>
  </cellStyleXfs>
  <cellXfs count="254">
    <xf numFmtId="0" fontId="0" fillId="0" borderId="0" xfId="0"/>
    <xf numFmtId="0" fontId="5" fillId="3" borderId="0" xfId="6" applyFont="1" applyFill="1" applyAlignment="1">
      <alignment vertical="center"/>
    </xf>
    <xf numFmtId="0" fontId="6" fillId="3" borderId="0" xfId="6" applyFont="1" applyFill="1" applyAlignment="1">
      <alignment vertical="center"/>
    </xf>
    <xf numFmtId="0" fontId="11" fillId="0" borderId="17" xfId="9" applyFont="1" applyBorder="1" applyAlignment="1" applyProtection="1">
      <alignment horizontal="justify" vertical="top" wrapText="1"/>
    </xf>
    <xf numFmtId="0" fontId="6" fillId="0" borderId="0" xfId="5" applyFont="1"/>
    <xf numFmtId="0" fontId="6" fillId="3" borderId="0" xfId="5" applyFont="1" applyFill="1"/>
    <xf numFmtId="0" fontId="14" fillId="0" borderId="17" xfId="9" applyFont="1" applyBorder="1" applyAlignment="1" applyProtection="1">
      <alignment horizontal="left" vertical="top" wrapText="1"/>
    </xf>
    <xf numFmtId="49" fontId="11" fillId="0" borderId="17" xfId="16" applyNumberFormat="1" applyFont="1" applyBorder="1" applyAlignment="1" applyProtection="1">
      <alignment horizontal="center" wrapText="1"/>
    </xf>
    <xf numFmtId="0" fontId="23" fillId="0" borderId="17" xfId="0" applyFont="1" applyBorder="1" applyAlignment="1" applyProtection="1">
      <alignment horizontal="left" vertical="top"/>
    </xf>
    <xf numFmtId="0" fontId="6" fillId="0" borderId="0" xfId="5" applyFont="1" applyAlignment="1">
      <alignment vertical="center"/>
    </xf>
    <xf numFmtId="0" fontId="6" fillId="3" borderId="0" xfId="5" applyFont="1" applyFill="1" applyAlignment="1">
      <alignment vertical="center"/>
    </xf>
    <xf numFmtId="0" fontId="5" fillId="3" borderId="0" xfId="6" applyFont="1" applyFill="1" applyAlignment="1">
      <alignment horizontal="left" vertical="center"/>
    </xf>
    <xf numFmtId="0" fontId="13" fillId="3" borderId="0" xfId="6" applyFont="1" applyFill="1" applyAlignment="1">
      <alignment vertical="center"/>
    </xf>
    <xf numFmtId="0" fontId="5" fillId="3" borderId="0" xfId="5" applyFont="1" applyFill="1" applyAlignment="1">
      <alignment vertical="center"/>
    </xf>
    <xf numFmtId="0" fontId="29" fillId="3" borderId="0" xfId="6" applyFont="1" applyFill="1" applyAlignment="1">
      <alignment vertical="center"/>
    </xf>
    <xf numFmtId="0" fontId="30" fillId="3" borderId="0" xfId="5" applyFont="1" applyFill="1" applyAlignment="1">
      <alignment vertical="center"/>
    </xf>
    <xf numFmtId="49" fontId="13" fillId="3" borderId="0" xfId="6" applyNumberFormat="1" applyFont="1" applyFill="1" applyAlignment="1">
      <alignment vertical="center"/>
    </xf>
    <xf numFmtId="0" fontId="6" fillId="0" borderId="0" xfId="5" applyFont="1" applyFill="1" applyAlignment="1">
      <alignment vertical="center"/>
    </xf>
    <xf numFmtId="0" fontId="6" fillId="0" borderId="0" xfId="5" applyFont="1" applyFill="1"/>
    <xf numFmtId="0" fontId="11" fillId="0" borderId="28" xfId="9" applyFont="1" applyBorder="1" applyAlignment="1" applyProtection="1">
      <alignment horizontal="justify" vertical="top" wrapText="1"/>
    </xf>
    <xf numFmtId="0" fontId="14" fillId="0" borderId="29" xfId="9" applyFont="1" applyBorder="1" applyAlignment="1" applyProtection="1">
      <alignment horizontal="left" vertical="top" wrapText="1"/>
    </xf>
    <xf numFmtId="0" fontId="14" fillId="0" borderId="13" xfId="9" applyFont="1" applyBorder="1" applyAlignment="1" applyProtection="1">
      <alignment horizontal="left" vertical="top" wrapText="1"/>
    </xf>
    <xf numFmtId="0" fontId="14" fillId="0" borderId="12" xfId="9" applyFont="1" applyBorder="1" applyAlignment="1" applyProtection="1">
      <alignment horizontal="left" vertical="top" wrapText="1"/>
    </xf>
    <xf numFmtId="4" fontId="11" fillId="0" borderId="17" xfId="16" applyNumberFormat="1" applyFont="1" applyBorder="1" applyAlignment="1" applyProtection="1">
      <alignment horizontal="right"/>
    </xf>
    <xf numFmtId="4" fontId="11" fillId="6" borderId="17" xfId="16" applyNumberFormat="1" applyFont="1" applyFill="1" applyBorder="1" applyAlignment="1" applyProtection="1">
      <alignment horizontal="right"/>
      <protection locked="0"/>
    </xf>
    <xf numFmtId="0" fontId="17" fillId="0" borderId="0" xfId="5" applyFont="1" applyAlignment="1" applyProtection="1">
      <alignment vertical="center"/>
    </xf>
    <xf numFmtId="0" fontId="13" fillId="3" borderId="0" xfId="5" applyFont="1" applyFill="1" applyProtection="1"/>
    <xf numFmtId="0" fontId="5" fillId="3" borderId="0" xfId="5" applyFont="1" applyFill="1" applyProtection="1"/>
    <xf numFmtId="165" fontId="5" fillId="3" borderId="0" xfId="8" applyFont="1" applyFill="1" applyAlignment="1" applyProtection="1">
      <alignment horizontal="center"/>
    </xf>
    <xf numFmtId="4" fontId="5" fillId="3" borderId="0" xfId="8" applyNumberFormat="1" applyFont="1" applyFill="1" applyAlignment="1" applyProtection="1">
      <alignment horizontal="right"/>
    </xf>
    <xf numFmtId="166" fontId="5" fillId="3" borderId="0" xfId="5" applyNumberFormat="1" applyFont="1" applyFill="1" applyProtection="1"/>
    <xf numFmtId="0" fontId="5" fillId="0" borderId="0" xfId="5" applyFont="1" applyProtection="1"/>
    <xf numFmtId="0" fontId="13" fillId="4" borderId="5" xfId="9" applyFont="1" applyFill="1" applyBorder="1" applyAlignment="1" applyProtection="1">
      <alignment horizontal="right" vertical="center"/>
    </xf>
    <xf numFmtId="0" fontId="13" fillId="0" borderId="32" xfId="9" applyFont="1" applyFill="1" applyBorder="1" applyAlignment="1" applyProtection="1">
      <alignment horizontal="right" vertical="top" wrapText="1"/>
    </xf>
    <xf numFmtId="4" fontId="5" fillId="0" borderId="8" xfId="5" applyNumberFormat="1" applyFont="1" applyBorder="1" applyAlignment="1" applyProtection="1">
      <alignment wrapText="1"/>
    </xf>
    <xf numFmtId="0" fontId="5" fillId="0" borderId="0" xfId="5" applyFont="1" applyAlignment="1" applyProtection="1">
      <alignment vertical="center"/>
    </xf>
    <xf numFmtId="0" fontId="14" fillId="0" borderId="32" xfId="9" applyFont="1" applyFill="1" applyBorder="1" applyAlignment="1" applyProtection="1">
      <alignment horizontal="right" vertical="top" wrapText="1"/>
    </xf>
    <xf numFmtId="4" fontId="11" fillId="0" borderId="8" xfId="5" applyNumberFormat="1" applyFont="1" applyBorder="1" applyAlignment="1" applyProtection="1">
      <alignment wrapText="1"/>
    </xf>
    <xf numFmtId="0" fontId="11" fillId="0" borderId="0" xfId="5" applyFont="1" applyAlignment="1" applyProtection="1">
      <alignment vertical="center"/>
    </xf>
    <xf numFmtId="0" fontId="13" fillId="4" borderId="3" xfId="9" applyFont="1" applyFill="1" applyBorder="1" applyAlignment="1" applyProtection="1">
      <alignment horizontal="right" vertical="center"/>
    </xf>
    <xf numFmtId="0" fontId="13" fillId="4" borderId="2" xfId="5" applyFont="1" applyFill="1" applyBorder="1" applyAlignment="1" applyProtection="1">
      <alignment horizontal="left" vertical="center"/>
    </xf>
    <xf numFmtId="0" fontId="13" fillId="4" borderId="2" xfId="5" applyFont="1" applyFill="1" applyBorder="1" applyAlignment="1" applyProtection="1">
      <alignment vertical="center"/>
    </xf>
    <xf numFmtId="165" fontId="13" fillId="4" borderId="2" xfId="8" applyFont="1" applyFill="1" applyBorder="1" applyAlignment="1" applyProtection="1">
      <alignment horizontal="center"/>
    </xf>
    <xf numFmtId="4" fontId="13" fillId="4" borderId="2" xfId="8" applyNumberFormat="1" applyFont="1" applyFill="1" applyBorder="1" applyAlignment="1" applyProtection="1">
      <alignment horizontal="right" vertical="center"/>
    </xf>
    <xf numFmtId="4" fontId="13" fillId="4" borderId="1" xfId="8" applyNumberFormat="1" applyFont="1" applyFill="1" applyBorder="1" applyAlignment="1" applyProtection="1">
      <alignment horizontal="right" vertical="center"/>
    </xf>
    <xf numFmtId="2" fontId="5" fillId="0" borderId="0" xfId="5" applyNumberFormat="1" applyFont="1" applyProtection="1"/>
    <xf numFmtId="166" fontId="5" fillId="0" borderId="0" xfId="5" applyNumberFormat="1" applyFont="1" applyProtection="1"/>
    <xf numFmtId="166" fontId="5" fillId="3" borderId="0" xfId="5" applyNumberFormat="1" applyFont="1" applyFill="1" applyAlignment="1" applyProtection="1">
      <alignment horizontal="right"/>
    </xf>
    <xf numFmtId="0" fontId="13" fillId="0" borderId="8" xfId="9" applyFont="1" applyFill="1" applyBorder="1" applyAlignment="1" applyProtection="1">
      <alignment horizontal="right" vertical="top" wrapText="1"/>
    </xf>
    <xf numFmtId="0" fontId="13" fillId="0" borderId="8" xfId="5" applyFont="1" applyBorder="1" applyAlignment="1" applyProtection="1">
      <alignment horizontal="left" vertical="top" wrapText="1"/>
    </xf>
    <xf numFmtId="0" fontId="5" fillId="0" borderId="8" xfId="5" applyFont="1" applyFill="1" applyBorder="1" applyAlignment="1" applyProtection="1">
      <alignment horizontal="justify" vertical="top" wrapText="1"/>
    </xf>
    <xf numFmtId="0" fontId="5" fillId="0" borderId="8" xfId="5" applyFont="1" applyBorder="1" applyAlignment="1" applyProtection="1">
      <alignment horizontal="center" wrapText="1"/>
    </xf>
    <xf numFmtId="0" fontId="19" fillId="0" borderId="0" xfId="5" applyFont="1" applyProtection="1"/>
    <xf numFmtId="0" fontId="13" fillId="0" borderId="8" xfId="9" applyFont="1" applyFill="1" applyBorder="1" applyAlignment="1" applyProtection="1">
      <alignment horizontal="right" vertical="top"/>
    </xf>
    <xf numFmtId="0" fontId="13" fillId="0" borderId="8" xfId="9" applyFont="1" applyFill="1" applyBorder="1" applyAlignment="1" applyProtection="1">
      <alignment horizontal="left" vertical="top" wrapText="1"/>
    </xf>
    <xf numFmtId="0" fontId="5" fillId="0" borderId="8" xfId="9" applyFont="1" applyFill="1" applyBorder="1" applyAlignment="1" applyProtection="1">
      <alignment horizontal="justify" vertical="top" wrapText="1"/>
    </xf>
    <xf numFmtId="49" fontId="5" fillId="2" borderId="8" xfId="8" applyNumberFormat="1" applyFont="1" applyFill="1" applyBorder="1" applyAlignment="1" applyProtection="1">
      <alignment horizontal="center" wrapText="1"/>
    </xf>
    <xf numFmtId="4" fontId="5" fillId="2" borderId="8" xfId="8" applyNumberFormat="1" applyFont="1" applyFill="1" applyBorder="1" applyAlignment="1" applyProtection="1">
      <alignment horizontal="right"/>
    </xf>
    <xf numFmtId="0" fontId="13" fillId="4" borderId="25" xfId="9" applyFont="1" applyFill="1" applyBorder="1" applyAlignment="1" applyProtection="1">
      <alignment horizontal="right" vertical="center"/>
    </xf>
    <xf numFmtId="0" fontId="13" fillId="4" borderId="26" xfId="5" applyFont="1" applyFill="1" applyBorder="1" applyAlignment="1" applyProtection="1">
      <alignment horizontal="left" vertical="center"/>
    </xf>
    <xf numFmtId="165" fontId="13" fillId="4" borderId="26" xfId="8" applyFont="1" applyFill="1" applyBorder="1" applyAlignment="1" applyProtection="1">
      <alignment horizontal="center" vertical="center"/>
    </xf>
    <xf numFmtId="4" fontId="13" fillId="4" borderId="26" xfId="8" applyNumberFormat="1" applyFont="1" applyFill="1" applyBorder="1" applyAlignment="1" applyProtection="1">
      <alignment horizontal="right" vertical="center"/>
    </xf>
    <xf numFmtId="166" fontId="13" fillId="4" borderId="26" xfId="8" applyNumberFormat="1" applyFont="1" applyFill="1" applyBorder="1" applyAlignment="1" applyProtection="1">
      <alignment horizontal="right" vertical="center"/>
    </xf>
    <xf numFmtId="4" fontId="13" fillId="4" borderId="27" xfId="8" applyNumberFormat="1" applyFont="1" applyFill="1" applyBorder="1" applyAlignment="1" applyProtection="1">
      <alignment horizontal="right" vertical="center"/>
    </xf>
    <xf numFmtId="0" fontId="15" fillId="0" borderId="0" xfId="5" applyFont="1" applyProtection="1"/>
    <xf numFmtId="166" fontId="5" fillId="0" borderId="0" xfId="5" applyNumberFormat="1" applyFont="1" applyAlignment="1" applyProtection="1">
      <alignment horizontal="right"/>
    </xf>
    <xf numFmtId="4" fontId="5" fillId="6" borderId="8" xfId="5" applyNumberFormat="1" applyFont="1" applyFill="1" applyBorder="1" applyAlignment="1" applyProtection="1">
      <alignment horizontal="right" wrapText="1"/>
      <protection locked="0"/>
    </xf>
    <xf numFmtId="4" fontId="5" fillId="6" borderId="8" xfId="5" applyNumberFormat="1" applyFont="1" applyFill="1" applyBorder="1" applyAlignment="1" applyProtection="1">
      <alignment wrapText="1"/>
      <protection locked="0"/>
    </xf>
    <xf numFmtId="4" fontId="5" fillId="6" borderId="8" xfId="5" applyNumberFormat="1" applyFont="1" applyFill="1" applyBorder="1" applyAlignment="1" applyProtection="1">
      <alignment vertical="center" wrapText="1"/>
      <protection locked="0"/>
    </xf>
    <xf numFmtId="4" fontId="11" fillId="6" borderId="8" xfId="5" applyNumberFormat="1" applyFont="1" applyFill="1" applyBorder="1" applyAlignment="1" applyProtection="1">
      <alignment wrapText="1"/>
      <protection locked="0"/>
    </xf>
    <xf numFmtId="166" fontId="11" fillId="6" borderId="8" xfId="5" applyNumberFormat="1" applyFont="1" applyFill="1" applyBorder="1" applyAlignment="1" applyProtection="1">
      <alignment wrapText="1"/>
      <protection locked="0"/>
    </xf>
    <xf numFmtId="0" fontId="6" fillId="0" borderId="0" xfId="5" applyFont="1" applyAlignment="1" applyProtection="1">
      <alignment vertical="center"/>
    </xf>
    <xf numFmtId="2" fontId="5" fillId="3" borderId="0" xfId="8" applyNumberFormat="1" applyFont="1" applyFill="1" applyAlignment="1" applyProtection="1">
      <alignment horizontal="right"/>
    </xf>
    <xf numFmtId="0" fontId="13" fillId="3" borderId="18" xfId="5" applyFont="1" applyFill="1" applyBorder="1" applyProtection="1"/>
    <xf numFmtId="0" fontId="14" fillId="0" borderId="8" xfId="9" applyFont="1" applyFill="1" applyBorder="1" applyAlignment="1" applyProtection="1">
      <alignment horizontal="right" vertical="top" wrapText="1"/>
    </xf>
    <xf numFmtId="4" fontId="11" fillId="0" borderId="8" xfId="5" applyNumberFormat="1" applyFont="1" applyFill="1" applyBorder="1" applyAlignment="1" applyProtection="1">
      <alignment wrapText="1"/>
    </xf>
    <xf numFmtId="4" fontId="21" fillId="0" borderId="8" xfId="5" applyNumberFormat="1" applyFont="1" applyFill="1" applyBorder="1" applyAlignment="1" applyProtection="1">
      <alignment wrapText="1"/>
    </xf>
    <xf numFmtId="0" fontId="11" fillId="0" borderId="0" xfId="5" applyFont="1" applyFill="1" applyProtection="1"/>
    <xf numFmtId="0" fontId="14" fillId="2" borderId="8" xfId="9" applyFont="1" applyFill="1" applyBorder="1" applyAlignment="1" applyProtection="1">
      <alignment horizontal="right" vertical="top" wrapText="1"/>
    </xf>
    <xf numFmtId="0" fontId="14" fillId="0" borderId="8" xfId="5" applyFont="1" applyBorder="1" applyAlignment="1" applyProtection="1">
      <alignment horizontal="left" vertical="top" wrapText="1"/>
    </xf>
    <xf numFmtId="0" fontId="11" fillId="0" borderId="8" xfId="5" applyFont="1" applyBorder="1" applyAlignment="1" applyProtection="1">
      <alignment horizontal="justify" vertical="top" wrapText="1"/>
    </xf>
    <xf numFmtId="0" fontId="13" fillId="2" borderId="8" xfId="9" applyFont="1" applyFill="1" applyBorder="1" applyAlignment="1" applyProtection="1">
      <alignment horizontal="right" vertical="top" wrapText="1"/>
    </xf>
    <xf numFmtId="0" fontId="28" fillId="0" borderId="0" xfId="5" applyFont="1" applyProtection="1"/>
    <xf numFmtId="0" fontId="5" fillId="0" borderId="0" xfId="5" applyFont="1" applyFill="1" applyProtection="1"/>
    <xf numFmtId="0" fontId="11" fillId="0" borderId="0" xfId="5" applyFont="1" applyProtection="1"/>
    <xf numFmtId="0" fontId="24" fillId="0" borderId="0" xfId="9" applyFont="1" applyFill="1" applyAlignment="1" applyProtection="1">
      <alignment horizontal="left" vertical="top"/>
    </xf>
    <xf numFmtId="0" fontId="25" fillId="0" borderId="0" xfId="9" applyFont="1" applyFill="1" applyAlignment="1" applyProtection="1">
      <alignment horizontal="left" vertical="top"/>
    </xf>
    <xf numFmtId="0" fontId="25" fillId="0" borderId="0" xfId="5" applyFont="1" applyProtection="1"/>
    <xf numFmtId="0" fontId="5" fillId="0" borderId="8" xfId="5" applyFont="1" applyBorder="1" applyAlignment="1" applyProtection="1">
      <alignment horizontal="justify" vertical="top" wrapText="1"/>
    </xf>
    <xf numFmtId="0" fontId="14" fillId="2" borderId="8" xfId="9" applyFont="1" applyFill="1" applyBorder="1" applyAlignment="1" applyProtection="1">
      <alignment horizontal="left" vertical="top" wrapText="1"/>
    </xf>
    <xf numFmtId="0" fontId="14" fillId="0" borderId="8" xfId="9" applyFont="1" applyFill="1" applyBorder="1" applyAlignment="1" applyProtection="1">
      <alignment horizontal="right" vertical="top"/>
    </xf>
    <xf numFmtId="0" fontId="14" fillId="0" borderId="10" xfId="5" applyFont="1" applyBorder="1" applyAlignment="1" applyProtection="1">
      <alignment horizontal="left" vertical="top" wrapText="1"/>
    </xf>
    <xf numFmtId="0" fontId="11" fillId="0" borderId="19" xfId="0" applyFont="1" applyFill="1" applyBorder="1" applyAlignment="1" applyProtection="1">
      <alignment horizontal="justify" vertical="top" wrapText="1"/>
    </xf>
    <xf numFmtId="0" fontId="11" fillId="0" borderId="8" xfId="5" applyFont="1" applyBorder="1" applyAlignment="1" applyProtection="1">
      <alignment horizontal="center" wrapText="1"/>
    </xf>
    <xf numFmtId="0" fontId="13" fillId="2" borderId="9" xfId="9" applyFont="1" applyFill="1" applyBorder="1" applyAlignment="1" applyProtection="1">
      <alignment horizontal="right" vertical="top" wrapText="1"/>
    </xf>
    <xf numFmtId="0" fontId="13" fillId="2" borderId="12" xfId="9" applyFont="1" applyFill="1" applyBorder="1" applyAlignment="1" applyProtection="1">
      <alignment horizontal="right" vertical="top" wrapText="1"/>
    </xf>
    <xf numFmtId="0" fontId="5" fillId="0" borderId="11" xfId="9" applyFont="1" applyFill="1" applyBorder="1" applyAlignment="1" applyProtection="1">
      <alignment horizontal="right" vertical="center" wrapText="1"/>
    </xf>
    <xf numFmtId="4" fontId="5" fillId="0" borderId="8" xfId="5" applyNumberFormat="1" applyFont="1" applyFill="1" applyBorder="1" applyAlignment="1" applyProtection="1">
      <alignment vertical="center" wrapText="1"/>
    </xf>
    <xf numFmtId="0" fontId="13" fillId="2" borderId="13" xfId="9" applyFont="1" applyFill="1" applyBorder="1" applyAlignment="1" applyProtection="1">
      <alignment horizontal="right" vertical="top" wrapText="1"/>
    </xf>
    <xf numFmtId="4" fontId="5" fillId="0" borderId="0" xfId="5" applyNumberFormat="1" applyFont="1" applyProtection="1"/>
    <xf numFmtId="4" fontId="5" fillId="7" borderId="8" xfId="8" applyNumberFormat="1" applyFont="1" applyFill="1" applyBorder="1" applyAlignment="1" applyProtection="1">
      <alignment horizontal="right"/>
      <protection locked="0"/>
    </xf>
    <xf numFmtId="0" fontId="27" fillId="0" borderId="0" xfId="5" applyFont="1" applyProtection="1"/>
    <xf numFmtId="0" fontId="6" fillId="0" borderId="0" xfId="5" applyFont="1" applyProtection="1"/>
    <xf numFmtId="0" fontId="13" fillId="2" borderId="0" xfId="7" applyFont="1" applyFill="1" applyAlignment="1" applyProtection="1">
      <alignment horizontal="right"/>
    </xf>
    <xf numFmtId="0" fontId="5" fillId="2" borderId="0" xfId="7" applyFont="1" applyFill="1" applyAlignment="1" applyProtection="1"/>
    <xf numFmtId="165" fontId="5" fillId="2" borderId="0" xfId="8" applyFont="1" applyFill="1" applyProtection="1"/>
    <xf numFmtId="4" fontId="5" fillId="2" borderId="0" xfId="8" applyNumberFormat="1" applyFont="1" applyFill="1" applyAlignment="1" applyProtection="1">
      <alignment horizontal="right"/>
    </xf>
    <xf numFmtId="0" fontId="13" fillId="5" borderId="3" xfId="7" applyFont="1" applyFill="1" applyBorder="1" applyAlignment="1" applyProtection="1">
      <alignment horizontal="right" vertical="center"/>
    </xf>
    <xf numFmtId="0" fontId="13" fillId="5" borderId="2" xfId="7" applyFont="1" applyFill="1" applyBorder="1" applyAlignment="1" applyProtection="1">
      <alignment vertical="center"/>
    </xf>
    <xf numFmtId="0" fontId="5" fillId="5" borderId="2" xfId="7" applyFont="1" applyFill="1" applyBorder="1" applyAlignment="1" applyProtection="1">
      <alignment vertical="center"/>
    </xf>
    <xf numFmtId="165" fontId="5" fillId="5" borderId="2" xfId="8" applyFont="1" applyFill="1" applyBorder="1" applyAlignment="1" applyProtection="1">
      <alignment vertical="center"/>
    </xf>
    <xf numFmtId="4" fontId="5" fillId="5" borderId="1" xfId="8" applyNumberFormat="1" applyFont="1" applyFill="1" applyBorder="1" applyAlignment="1" applyProtection="1">
      <alignment horizontal="right" vertical="center"/>
    </xf>
    <xf numFmtId="0" fontId="27" fillId="0" borderId="0" xfId="5" applyFont="1" applyAlignment="1" applyProtection="1">
      <alignment vertical="center"/>
    </xf>
    <xf numFmtId="0" fontId="5" fillId="2" borderId="0" xfId="7" applyFont="1" applyFill="1" applyAlignment="1" applyProtection="1">
      <alignment horizontal="right" vertical="center"/>
    </xf>
    <xf numFmtId="0" fontId="5" fillId="2" borderId="0" xfId="7" applyFont="1" applyFill="1" applyAlignment="1" applyProtection="1">
      <alignment vertical="center"/>
    </xf>
    <xf numFmtId="0" fontId="8" fillId="2" borderId="0" xfId="7" applyFont="1" applyFill="1" applyAlignment="1" applyProtection="1">
      <alignment horizontal="right" vertical="center"/>
    </xf>
    <xf numFmtId="4" fontId="5" fillId="2" borderId="0" xfId="7" applyNumberFormat="1" applyFont="1" applyFill="1" applyAlignment="1" applyProtection="1">
      <alignment horizontal="right" vertical="center"/>
    </xf>
    <xf numFmtId="4" fontId="5" fillId="2" borderId="6" xfId="7" applyNumberFormat="1" applyFont="1" applyFill="1" applyBorder="1" applyAlignment="1" applyProtection="1">
      <alignment horizontal="right" vertical="center"/>
    </xf>
    <xf numFmtId="4" fontId="5" fillId="2" borderId="7" xfId="7" applyNumberFormat="1" applyFont="1" applyFill="1" applyBorder="1" applyAlignment="1" applyProtection="1">
      <alignment horizontal="right" vertical="center"/>
    </xf>
    <xf numFmtId="4" fontId="5" fillId="2" borderId="0" xfId="7" applyNumberFormat="1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vertical="center"/>
    </xf>
    <xf numFmtId="0" fontId="8" fillId="2" borderId="0" xfId="7" applyFont="1" applyFill="1" applyBorder="1" applyAlignment="1" applyProtection="1">
      <alignment horizontal="right" vertical="center"/>
    </xf>
    <xf numFmtId="0" fontId="27" fillId="0" borderId="0" xfId="5" applyFont="1" applyBorder="1" applyAlignment="1" applyProtection="1">
      <alignment vertical="center"/>
    </xf>
    <xf numFmtId="0" fontId="6" fillId="0" borderId="0" xfId="5" applyFont="1" applyBorder="1" applyAlignment="1" applyProtection="1">
      <alignment vertical="center"/>
    </xf>
    <xf numFmtId="0" fontId="13" fillId="5" borderId="2" xfId="7" applyFont="1" applyFill="1" applyBorder="1" applyAlignment="1" applyProtection="1">
      <alignment horizontal="right" vertical="center"/>
    </xf>
    <xf numFmtId="165" fontId="13" fillId="5" borderId="2" xfId="8" applyFont="1" applyFill="1" applyBorder="1" applyAlignment="1" applyProtection="1">
      <alignment vertical="center"/>
    </xf>
    <xf numFmtId="165" fontId="13" fillId="5" borderId="2" xfId="8" applyFont="1" applyFill="1" applyBorder="1" applyAlignment="1" applyProtection="1">
      <alignment horizontal="right" vertical="center"/>
    </xf>
    <xf numFmtId="4" fontId="13" fillId="5" borderId="1" xfId="8" applyNumberFormat="1" applyFont="1" applyFill="1" applyBorder="1" applyAlignment="1" applyProtection="1">
      <alignment horizontal="right" vertical="center"/>
    </xf>
    <xf numFmtId="0" fontId="13" fillId="2" borderId="0" xfId="7" applyFont="1" applyFill="1" applyAlignment="1" applyProtection="1">
      <alignment horizontal="right" vertical="center"/>
    </xf>
    <xf numFmtId="165" fontId="13" fillId="2" borderId="0" xfId="8" applyFont="1" applyFill="1" applyAlignment="1" applyProtection="1">
      <alignment vertical="center"/>
    </xf>
    <xf numFmtId="165" fontId="5" fillId="2" borderId="0" xfId="8" applyFont="1" applyFill="1" applyAlignment="1" applyProtection="1">
      <alignment vertical="center"/>
    </xf>
    <xf numFmtId="4" fontId="5" fillId="2" borderId="0" xfId="8" applyNumberFormat="1" applyFont="1" applyFill="1" applyAlignment="1" applyProtection="1">
      <alignment horizontal="right" vertical="center"/>
    </xf>
    <xf numFmtId="165" fontId="13" fillId="2" borderId="0" xfId="8" applyFont="1" applyFill="1" applyAlignment="1" applyProtection="1">
      <alignment horizontal="left" vertical="center"/>
    </xf>
    <xf numFmtId="165" fontId="5" fillId="2" borderId="0" xfId="8" applyFont="1" applyFill="1" applyAlignment="1" applyProtection="1">
      <alignment horizontal="right" vertical="center"/>
    </xf>
    <xf numFmtId="4" fontId="5" fillId="2" borderId="0" xfId="8" applyNumberFormat="1" applyFont="1" applyFill="1" applyBorder="1" applyAlignment="1" applyProtection="1">
      <alignment horizontal="right" vertical="center"/>
    </xf>
    <xf numFmtId="165" fontId="13" fillId="2" borderId="0" xfId="8" applyFont="1" applyFill="1" applyAlignment="1" applyProtection="1"/>
    <xf numFmtId="165" fontId="13" fillId="2" borderId="0" xfId="8" applyFont="1" applyFill="1" applyAlignment="1" applyProtection="1">
      <alignment horizontal="right" vertical="top"/>
    </xf>
    <xf numFmtId="4" fontId="13" fillId="2" borderId="0" xfId="8" applyNumberFormat="1" applyFont="1" applyFill="1" applyAlignment="1" applyProtection="1">
      <alignment horizontal="right"/>
    </xf>
    <xf numFmtId="0" fontId="11" fillId="3" borderId="0" xfId="11" applyFont="1" applyFill="1" applyProtection="1"/>
    <xf numFmtId="2" fontId="14" fillId="3" borderId="0" xfId="11" applyNumberFormat="1" applyFont="1" applyFill="1" applyBorder="1" applyAlignment="1" applyProtection="1">
      <alignment horizontal="left" vertical="top"/>
    </xf>
    <xf numFmtId="0" fontId="11" fillId="3" borderId="0" xfId="11" applyFont="1" applyFill="1" applyBorder="1" applyAlignment="1" applyProtection="1">
      <alignment horizontal="justify" vertical="center"/>
    </xf>
    <xf numFmtId="0" fontId="11" fillId="3" borderId="0" xfId="11" applyFont="1" applyFill="1" applyBorder="1" applyAlignment="1" applyProtection="1">
      <alignment horizontal="left"/>
    </xf>
    <xf numFmtId="0" fontId="11" fillId="3" borderId="0" xfId="11" applyFont="1" applyFill="1" applyBorder="1" applyAlignment="1" applyProtection="1">
      <alignment horizontal="center"/>
    </xf>
    <xf numFmtId="4" fontId="11" fillId="3" borderId="0" xfId="11" applyNumberFormat="1" applyFont="1" applyFill="1" applyBorder="1" applyAlignment="1" applyProtection="1"/>
    <xf numFmtId="4" fontId="28" fillId="0" borderId="0" xfId="11" applyNumberFormat="1" applyFont="1" applyBorder="1" applyAlignment="1" applyProtection="1"/>
    <xf numFmtId="0" fontId="11" fillId="0" borderId="0" xfId="11" applyFont="1" applyProtection="1"/>
    <xf numFmtId="4" fontId="31" fillId="0" borderId="0" xfId="11" applyNumberFormat="1" applyFont="1" applyBorder="1" applyAlignment="1" applyProtection="1"/>
    <xf numFmtId="0" fontId="21" fillId="0" borderId="0" xfId="11" applyFont="1" applyProtection="1"/>
    <xf numFmtId="0" fontId="21" fillId="6" borderId="0" xfId="11" applyFont="1" applyFill="1" applyProtection="1">
      <protection locked="0"/>
    </xf>
    <xf numFmtId="2" fontId="20" fillId="6" borderId="0" xfId="11" applyNumberFormat="1" applyFont="1" applyFill="1" applyBorder="1" applyAlignment="1" applyProtection="1">
      <alignment horizontal="left" vertical="top"/>
      <protection locked="0"/>
    </xf>
    <xf numFmtId="0" fontId="11" fillId="6" borderId="0" xfId="11" applyFont="1" applyFill="1" applyProtection="1">
      <protection locked="0"/>
    </xf>
    <xf numFmtId="2" fontId="14" fillId="6" borderId="0" xfId="11" applyNumberFormat="1" applyFont="1" applyFill="1" applyBorder="1" applyAlignment="1" applyProtection="1">
      <alignment horizontal="left" vertical="top"/>
      <protection locked="0"/>
    </xf>
    <xf numFmtId="0" fontId="21" fillId="6" borderId="0" xfId="11" applyFont="1" applyFill="1" applyBorder="1" applyAlignment="1" applyProtection="1">
      <alignment horizontal="left"/>
      <protection locked="0"/>
    </xf>
    <xf numFmtId="0" fontId="11" fillId="6" borderId="0" xfId="11" applyFont="1" applyFill="1" applyBorder="1" applyAlignment="1" applyProtection="1">
      <alignment horizontal="left"/>
      <protection locked="0"/>
    </xf>
    <xf numFmtId="4" fontId="21" fillId="6" borderId="0" xfId="11" applyNumberFormat="1" applyFont="1" applyFill="1" applyBorder="1" applyAlignment="1" applyProtection="1">
      <protection locked="0"/>
    </xf>
    <xf numFmtId="0" fontId="13" fillId="6" borderId="0" xfId="6" applyFont="1" applyFill="1" applyAlignment="1" applyProtection="1">
      <alignment vertical="center"/>
      <protection locked="0"/>
    </xf>
    <xf numFmtId="0" fontId="20" fillId="6" borderId="0" xfId="11" applyFont="1" applyFill="1" applyBorder="1" applyAlignment="1" applyProtection="1">
      <alignment horizontal="center" vertical="top" wrapText="1"/>
      <protection locked="0"/>
    </xf>
    <xf numFmtId="4" fontId="11" fillId="6" borderId="0" xfId="11" applyNumberFormat="1" applyFont="1" applyFill="1" applyBorder="1" applyAlignment="1" applyProtection="1">
      <protection locked="0"/>
    </xf>
    <xf numFmtId="4" fontId="12" fillId="4" borderId="5" xfId="8" applyNumberFormat="1" applyFont="1" applyFill="1" applyBorder="1" applyAlignment="1" applyProtection="1">
      <alignment horizontal="center" vertical="center"/>
    </xf>
    <xf numFmtId="166" fontId="12" fillId="4" borderId="5" xfId="8" applyNumberFormat="1" applyFont="1" applyFill="1" applyBorder="1" applyAlignment="1" applyProtection="1">
      <alignment horizontal="center" vertical="center"/>
    </xf>
    <xf numFmtId="0" fontId="26" fillId="4" borderId="2" xfId="7" applyFont="1" applyFill="1" applyBorder="1" applyAlignment="1" applyProtection="1">
      <alignment horizontal="center" wrapText="1"/>
    </xf>
    <xf numFmtId="0" fontId="5" fillId="3" borderId="22" xfId="5" applyFont="1" applyFill="1" applyBorder="1" applyAlignment="1" applyProtection="1">
      <alignment horizontal="justify" vertical="top" wrapText="1"/>
    </xf>
    <xf numFmtId="0" fontId="22" fillId="0" borderId="20" xfId="0" applyFont="1" applyBorder="1" applyAlignment="1" applyProtection="1">
      <alignment horizontal="justify" vertical="top" wrapText="1"/>
    </xf>
    <xf numFmtId="0" fontId="22" fillId="0" borderId="21" xfId="0" applyFont="1" applyBorder="1" applyAlignment="1" applyProtection="1">
      <alignment horizontal="justify" vertical="top" wrapText="1"/>
    </xf>
    <xf numFmtId="0" fontId="13" fillId="4" borderId="5" xfId="9" applyFont="1" applyFill="1" applyBorder="1" applyAlignment="1" applyProtection="1">
      <alignment horizontal="left" vertical="center"/>
    </xf>
    <xf numFmtId="0" fontId="12" fillId="4" borderId="5" xfId="9" applyFont="1" applyFill="1" applyBorder="1" applyAlignment="1" applyProtection="1">
      <alignment horizontal="right" vertical="center"/>
    </xf>
    <xf numFmtId="0" fontId="12" fillId="4" borderId="5" xfId="9" applyFont="1" applyFill="1" applyBorder="1" applyAlignment="1" applyProtection="1">
      <alignment vertical="center"/>
    </xf>
    <xf numFmtId="0" fontId="12" fillId="4" borderId="5" xfId="9" applyFont="1" applyFill="1" applyBorder="1" applyAlignment="1" applyProtection="1">
      <alignment horizontal="left" vertical="center"/>
    </xf>
    <xf numFmtId="49" fontId="12" fillId="4" borderId="5" xfId="8" applyNumberFormat="1" applyFont="1" applyFill="1" applyBorder="1" applyAlignment="1" applyProtection="1">
      <alignment horizontal="center" vertical="center" wrapText="1"/>
    </xf>
    <xf numFmtId="4" fontId="12" fillId="4" borderId="5" xfId="8" applyNumberFormat="1" applyFont="1" applyFill="1" applyBorder="1" applyAlignment="1" applyProtection="1">
      <alignment horizontal="center" vertical="center"/>
    </xf>
    <xf numFmtId="0" fontId="11" fillId="0" borderId="10" xfId="5" applyFont="1" applyFill="1" applyBorder="1" applyAlignment="1" applyProtection="1">
      <alignment horizontal="justify" vertical="top" wrapText="1"/>
    </xf>
    <xf numFmtId="0" fontId="11" fillId="0" borderId="11" xfId="5" applyFont="1" applyFill="1" applyBorder="1" applyAlignment="1" applyProtection="1">
      <alignment horizontal="justify" vertical="top" wrapText="1"/>
    </xf>
    <xf numFmtId="166" fontId="12" fillId="4" borderId="5" xfId="8" applyNumberFormat="1" applyFont="1" applyFill="1" applyBorder="1" applyAlignment="1" applyProtection="1">
      <alignment horizontal="center" vertical="center"/>
    </xf>
    <xf numFmtId="0" fontId="21" fillId="3" borderId="0" xfId="11" applyFont="1" applyFill="1" applyBorder="1" applyAlignment="1" applyProtection="1">
      <alignment horizontal="justify" vertical="center"/>
      <protection locked="0"/>
    </xf>
    <xf numFmtId="0" fontId="11" fillId="3" borderId="0" xfId="11" applyFont="1" applyFill="1" applyBorder="1" applyAlignment="1" applyProtection="1">
      <alignment horizontal="justify" vertical="center"/>
      <protection locked="0"/>
    </xf>
    <xf numFmtId="0" fontId="13" fillId="2" borderId="9" xfId="9" applyFont="1" applyFill="1" applyBorder="1" applyAlignment="1" applyProtection="1">
      <alignment horizontal="center" vertical="top" wrapText="1"/>
    </xf>
    <xf numFmtId="0" fontId="13" fillId="0" borderId="9" xfId="9" applyFont="1" applyFill="1" applyBorder="1" applyAlignment="1" applyProtection="1">
      <alignment horizontal="left" vertical="top" wrapText="1"/>
    </xf>
    <xf numFmtId="0" fontId="13" fillId="3" borderId="16" xfId="5" applyFont="1" applyFill="1" applyBorder="1" applyProtection="1"/>
    <xf numFmtId="0" fontId="5" fillId="3" borderId="16" xfId="5" applyFont="1" applyFill="1" applyBorder="1" applyProtection="1"/>
    <xf numFmtId="165" fontId="5" fillId="3" borderId="16" xfId="8" applyFont="1" applyFill="1" applyBorder="1" applyAlignment="1" applyProtection="1">
      <alignment horizontal="center"/>
    </xf>
    <xf numFmtId="4" fontId="5" fillId="3" borderId="16" xfId="8" applyNumberFormat="1" applyFont="1" applyFill="1" applyBorder="1" applyAlignment="1" applyProtection="1">
      <alignment horizontal="right"/>
    </xf>
    <xf numFmtId="166" fontId="5" fillId="3" borderId="16" xfId="5" applyNumberFormat="1" applyFont="1" applyFill="1" applyBorder="1" applyProtection="1"/>
    <xf numFmtId="0" fontId="13" fillId="4" borderId="14" xfId="9" applyFont="1" applyFill="1" applyBorder="1" applyAlignment="1" applyProtection="1">
      <alignment horizontal="right" vertical="center"/>
    </xf>
    <xf numFmtId="0" fontId="13" fillId="4" borderId="4" xfId="5" applyFont="1" applyFill="1" applyBorder="1" applyAlignment="1" applyProtection="1">
      <alignment horizontal="left" vertical="center"/>
    </xf>
    <xf numFmtId="0" fontId="13" fillId="4" borderId="4" xfId="5" applyFont="1" applyFill="1" applyBorder="1" applyAlignment="1" applyProtection="1">
      <alignment vertical="center"/>
    </xf>
    <xf numFmtId="165" fontId="13" fillId="4" borderId="4" xfId="8" applyFont="1" applyFill="1" applyBorder="1" applyAlignment="1" applyProtection="1">
      <alignment horizontal="center"/>
    </xf>
    <xf numFmtId="4" fontId="13" fillId="4" borderId="4" xfId="8" applyNumberFormat="1" applyFont="1" applyFill="1" applyBorder="1" applyAlignment="1" applyProtection="1">
      <alignment horizontal="right" vertical="center"/>
    </xf>
    <xf numFmtId="4" fontId="13" fillId="4" borderId="15" xfId="8" applyNumberFormat="1" applyFont="1" applyFill="1" applyBorder="1" applyAlignment="1" applyProtection="1">
      <alignment horizontal="right" vertical="center"/>
    </xf>
    <xf numFmtId="14" fontId="12" fillId="4" borderId="33" xfId="9" applyNumberFormat="1" applyFont="1" applyFill="1" applyBorder="1" applyAlignment="1" applyProtection="1">
      <alignment horizontal="left" vertical="center"/>
    </xf>
    <xf numFmtId="14" fontId="12" fillId="4" borderId="34" xfId="9" applyNumberFormat="1" applyFont="1" applyFill="1" applyBorder="1" applyAlignment="1" applyProtection="1">
      <alignment horizontal="left" vertical="center"/>
    </xf>
    <xf numFmtId="14" fontId="12" fillId="4" borderId="14" xfId="9" applyNumberFormat="1" applyFont="1" applyFill="1" applyBorder="1" applyAlignment="1" applyProtection="1">
      <alignment horizontal="left" vertical="center"/>
    </xf>
    <xf numFmtId="14" fontId="12" fillId="4" borderId="15" xfId="9" applyNumberFormat="1" applyFont="1" applyFill="1" applyBorder="1" applyAlignment="1" applyProtection="1">
      <alignment horizontal="left" vertical="center"/>
    </xf>
    <xf numFmtId="0" fontId="14" fillId="0" borderId="8" xfId="5" applyFont="1" applyBorder="1" applyAlignment="1" applyProtection="1">
      <alignment horizontal="justify" vertical="top" wrapText="1"/>
    </xf>
    <xf numFmtId="0" fontId="11" fillId="0" borderId="10" xfId="5" applyFont="1" applyBorder="1" applyAlignment="1" applyProtection="1">
      <alignment horizontal="justify" vertical="top" wrapText="1"/>
    </xf>
    <xf numFmtId="0" fontId="11" fillId="0" borderId="11" xfId="5" applyFont="1" applyBorder="1" applyAlignment="1" applyProtection="1">
      <alignment horizontal="justify" vertical="top" wrapText="1"/>
    </xf>
    <xf numFmtId="4" fontId="11" fillId="0" borderId="8" xfId="5" applyNumberFormat="1" applyFont="1" applyBorder="1" applyAlignment="1" applyProtection="1">
      <alignment horizontal="center" wrapText="1"/>
    </xf>
    <xf numFmtId="0" fontId="14" fillId="0" borderId="9" xfId="9" applyFont="1" applyFill="1" applyBorder="1" applyAlignment="1" applyProtection="1">
      <alignment horizontal="right" vertical="top" wrapText="1"/>
    </xf>
    <xf numFmtId="0" fontId="14" fillId="0" borderId="9" xfId="5" applyFont="1" applyFill="1" applyBorder="1" applyAlignment="1" applyProtection="1">
      <alignment horizontal="justify" vertical="top" wrapText="1"/>
    </xf>
    <xf numFmtId="4" fontId="11" fillId="0" borderId="10" xfId="5" applyNumberFormat="1" applyFont="1" applyFill="1" applyBorder="1" applyAlignment="1" applyProtection="1">
      <alignment horizontal="center" wrapText="1"/>
    </xf>
    <xf numFmtId="4" fontId="11" fillId="0" borderId="7" xfId="5" applyNumberFormat="1" applyFont="1" applyFill="1" applyBorder="1" applyAlignment="1" applyProtection="1">
      <alignment horizontal="center" wrapText="1"/>
    </xf>
    <xf numFmtId="4" fontId="11" fillId="0" borderId="11" xfId="5" applyNumberFormat="1" applyFont="1" applyFill="1" applyBorder="1" applyAlignment="1" applyProtection="1">
      <alignment horizontal="center" wrapText="1"/>
    </xf>
    <xf numFmtId="0" fontId="14" fillId="2" borderId="12" xfId="9" applyFont="1" applyFill="1" applyBorder="1" applyAlignment="1" applyProtection="1">
      <alignment horizontal="right" vertical="top" wrapText="1"/>
    </xf>
    <xf numFmtId="0" fontId="14" fillId="0" borderId="12" xfId="5" applyFont="1" applyBorder="1" applyAlignment="1" applyProtection="1">
      <alignment horizontal="left" vertical="top" wrapText="1"/>
    </xf>
    <xf numFmtId="0" fontId="11" fillId="0" borderId="10" xfId="9" applyFont="1" applyFill="1" applyBorder="1" applyAlignment="1" applyProtection="1">
      <alignment horizontal="right" vertical="top" wrapText="1"/>
    </xf>
    <xf numFmtId="0" fontId="11" fillId="0" borderId="11" xfId="9" applyFont="1" applyFill="1" applyBorder="1" applyAlignment="1" applyProtection="1">
      <alignment horizontal="right" vertical="top" wrapText="1"/>
    </xf>
    <xf numFmtId="0" fontId="11" fillId="0" borderId="8" xfId="5" applyFont="1" applyFill="1" applyBorder="1" applyAlignment="1" applyProtection="1">
      <alignment horizontal="center" wrapText="1"/>
    </xf>
    <xf numFmtId="2" fontId="11" fillId="0" borderId="8" xfId="5" applyNumberFormat="1" applyFont="1" applyFill="1" applyBorder="1" applyAlignment="1" applyProtection="1">
      <alignment wrapText="1"/>
    </xf>
    <xf numFmtId="166" fontId="11" fillId="0" borderId="8" xfId="5" applyNumberFormat="1" applyFont="1" applyFill="1" applyBorder="1" applyAlignment="1" applyProtection="1">
      <alignment wrapText="1"/>
    </xf>
    <xf numFmtId="0" fontId="14" fillId="2" borderId="13" xfId="9" applyFont="1" applyFill="1" applyBorder="1" applyAlignment="1" applyProtection="1">
      <alignment horizontal="right" vertical="top" wrapText="1"/>
    </xf>
    <xf numFmtId="0" fontId="14" fillId="0" borderId="13" xfId="5" applyFont="1" applyBorder="1" applyAlignment="1" applyProtection="1">
      <alignment horizontal="left" vertical="top" wrapText="1"/>
    </xf>
    <xf numFmtId="4" fontId="11" fillId="0" borderId="8" xfId="5" applyNumberFormat="1" applyFont="1" applyFill="1" applyBorder="1" applyAlignment="1" applyProtection="1">
      <alignment horizontal="center" wrapText="1"/>
    </xf>
    <xf numFmtId="0" fontId="11" fillId="0" borderId="8" xfId="5" applyFont="1" applyFill="1" applyBorder="1" applyAlignment="1" applyProtection="1">
      <alignment horizontal="justify" vertical="top" wrapText="1"/>
    </xf>
    <xf numFmtId="0" fontId="11" fillId="0" borderId="23" xfId="0" applyFont="1" applyBorder="1" applyAlignment="1" applyProtection="1">
      <alignment horizontal="justify" vertical="top" wrapText="1"/>
    </xf>
    <xf numFmtId="0" fontId="11" fillId="0" borderId="30" xfId="0" applyFont="1" applyBorder="1" applyAlignment="1" applyProtection="1">
      <alignment horizontal="justify" vertical="top" wrapText="1"/>
    </xf>
    <xf numFmtId="0" fontId="11" fillId="0" borderId="10" xfId="0" applyFont="1" applyBorder="1" applyAlignment="1" applyProtection="1">
      <alignment horizontal="justify" vertical="top" wrapText="1"/>
    </xf>
    <xf numFmtId="0" fontId="11" fillId="0" borderId="35" xfId="0" applyFont="1" applyBorder="1" applyAlignment="1" applyProtection="1">
      <alignment horizontal="justify" vertical="top" wrapText="1"/>
    </xf>
    <xf numFmtId="0" fontId="11" fillId="0" borderId="24" xfId="0" applyFont="1" applyBorder="1" applyAlignment="1" applyProtection="1">
      <alignment horizontal="justify" vertical="top" wrapText="1"/>
    </xf>
    <xf numFmtId="0" fontId="11" fillId="0" borderId="31" xfId="0" applyFont="1" applyBorder="1" applyAlignment="1" applyProtection="1">
      <alignment horizontal="justify" vertical="top" wrapText="1"/>
    </xf>
    <xf numFmtId="0" fontId="14" fillId="4" borderId="3" xfId="9" applyFont="1" applyFill="1" applyBorder="1" applyAlignment="1" applyProtection="1">
      <alignment horizontal="right" vertical="center"/>
    </xf>
    <xf numFmtId="0" fontId="14" fillId="4" borderId="2" xfId="5" applyFont="1" applyFill="1" applyBorder="1" applyAlignment="1" applyProtection="1">
      <alignment horizontal="left" vertical="center"/>
    </xf>
    <xf numFmtId="0" fontId="14" fillId="4" borderId="2" xfId="5" applyFont="1" applyFill="1" applyBorder="1" applyAlignment="1" applyProtection="1">
      <alignment vertical="center"/>
    </xf>
    <xf numFmtId="165" fontId="14" fillId="4" borderId="2" xfId="8" applyFont="1" applyFill="1" applyBorder="1" applyAlignment="1" applyProtection="1">
      <alignment horizontal="center"/>
    </xf>
    <xf numFmtId="4" fontId="14" fillId="4" borderId="2" xfId="8" applyNumberFormat="1" applyFont="1" applyFill="1" applyBorder="1" applyAlignment="1" applyProtection="1">
      <alignment horizontal="right" vertical="center"/>
    </xf>
    <xf numFmtId="166" fontId="14" fillId="4" borderId="2" xfId="8" applyNumberFormat="1" applyFont="1" applyFill="1" applyBorder="1" applyAlignment="1" applyProtection="1">
      <alignment horizontal="right" vertical="center"/>
    </xf>
    <xf numFmtId="4" fontId="14" fillId="4" borderId="1" xfId="8" applyNumberFormat="1" applyFont="1" applyFill="1" applyBorder="1" applyAlignment="1" applyProtection="1">
      <alignment horizontal="right" vertical="center"/>
    </xf>
    <xf numFmtId="0" fontId="10" fillId="3" borderId="0" xfId="5" applyFont="1" applyFill="1" applyProtection="1"/>
    <xf numFmtId="0" fontId="8" fillId="3" borderId="0" xfId="5" applyFont="1" applyFill="1" applyProtection="1"/>
    <xf numFmtId="165" fontId="8" fillId="3" borderId="0" xfId="8" applyFont="1" applyFill="1" applyAlignment="1" applyProtection="1">
      <alignment horizontal="center"/>
    </xf>
    <xf numFmtId="4" fontId="8" fillId="3" borderId="0" xfId="8" applyNumberFormat="1" applyFont="1" applyFill="1" applyAlignment="1" applyProtection="1">
      <alignment horizontal="right"/>
    </xf>
    <xf numFmtId="166" fontId="8" fillId="3" borderId="0" xfId="5" applyNumberFormat="1" applyFont="1" applyFill="1" applyProtection="1"/>
    <xf numFmtId="0" fontId="13" fillId="0" borderId="9" xfId="5" applyFont="1" applyFill="1" applyBorder="1" applyAlignment="1" applyProtection="1">
      <alignment horizontal="left" vertical="top" wrapText="1"/>
    </xf>
    <xf numFmtId="0" fontId="5" fillId="0" borderId="8" xfId="5" applyFont="1" applyFill="1" applyBorder="1" applyAlignment="1" applyProtection="1">
      <alignment horizontal="justify" vertical="top" wrapText="1"/>
    </xf>
    <xf numFmtId="4" fontId="5" fillId="0" borderId="8" xfId="5" applyNumberFormat="1" applyFont="1" applyFill="1" applyBorder="1" applyAlignment="1" applyProtection="1">
      <alignment horizontal="center" wrapText="1"/>
    </xf>
    <xf numFmtId="4" fontId="5" fillId="0" borderId="8" xfId="5" applyNumberFormat="1" applyFont="1" applyFill="1" applyBorder="1" applyAlignment="1" applyProtection="1">
      <alignment wrapText="1"/>
    </xf>
    <xf numFmtId="0" fontId="13" fillId="0" borderId="8" xfId="5" applyFont="1" applyFill="1" applyBorder="1" applyAlignment="1" applyProtection="1">
      <alignment horizontal="left" vertical="top" wrapText="1"/>
    </xf>
    <xf numFmtId="0" fontId="13" fillId="0" borderId="9" xfId="9" applyFont="1" applyFill="1" applyBorder="1" applyAlignment="1" applyProtection="1">
      <alignment horizontal="right" vertical="top" wrapText="1"/>
    </xf>
    <xf numFmtId="0" fontId="13" fillId="0" borderId="9" xfId="5" applyFont="1" applyFill="1" applyBorder="1" applyAlignment="1" applyProtection="1">
      <alignment horizontal="left" vertical="top" wrapText="1"/>
    </xf>
    <xf numFmtId="4" fontId="5" fillId="0" borderId="10" xfId="5" applyNumberFormat="1" applyFont="1" applyFill="1" applyBorder="1" applyAlignment="1" applyProtection="1">
      <alignment horizontal="center" wrapText="1"/>
    </xf>
    <xf numFmtId="4" fontId="5" fillId="0" borderId="7" xfId="5" applyNumberFormat="1" applyFont="1" applyFill="1" applyBorder="1" applyAlignment="1" applyProtection="1">
      <alignment horizontal="center" wrapText="1"/>
    </xf>
    <xf numFmtId="4" fontId="5" fillId="0" borderId="11" xfId="5" applyNumberFormat="1" applyFont="1" applyFill="1" applyBorder="1" applyAlignment="1" applyProtection="1">
      <alignment horizontal="center" wrapText="1"/>
    </xf>
    <xf numFmtId="0" fontId="13" fillId="0" borderId="12" xfId="9" applyFont="1" applyFill="1" applyBorder="1" applyAlignment="1" applyProtection="1">
      <alignment horizontal="right" vertical="top" wrapText="1"/>
    </xf>
    <xf numFmtId="0" fontId="13" fillId="0" borderId="12" xfId="5" applyFont="1" applyFill="1" applyBorder="1" applyAlignment="1" applyProtection="1">
      <alignment horizontal="left" vertical="top" wrapText="1"/>
    </xf>
    <xf numFmtId="0" fontId="5" fillId="0" borderId="10" xfId="5" applyFont="1" applyFill="1" applyBorder="1" applyAlignment="1" applyProtection="1">
      <alignment horizontal="right" vertical="center"/>
    </xf>
    <xf numFmtId="0" fontId="5" fillId="0" borderId="11" xfId="5" applyFont="1" applyFill="1" applyBorder="1" applyAlignment="1" applyProtection="1">
      <alignment horizontal="right" vertical="center"/>
    </xf>
    <xf numFmtId="4" fontId="5" fillId="0" borderId="8" xfId="5" applyNumberFormat="1" applyFont="1" applyFill="1" applyBorder="1" applyAlignment="1" applyProtection="1">
      <alignment horizontal="center" vertical="center" wrapText="1"/>
    </xf>
    <xf numFmtId="0" fontId="13" fillId="0" borderId="12" xfId="9" applyFont="1" applyFill="1" applyBorder="1" applyAlignment="1" applyProtection="1">
      <alignment horizontal="right" vertical="top" wrapText="1"/>
    </xf>
    <xf numFmtId="0" fontId="13" fillId="0" borderId="13" xfId="5" applyFont="1" applyFill="1" applyBorder="1" applyAlignment="1" applyProtection="1">
      <alignment horizontal="left" vertical="top" wrapText="1"/>
    </xf>
    <xf numFmtId="0" fontId="16" fillId="3" borderId="0" xfId="5" applyFont="1" applyFill="1" applyProtection="1"/>
    <xf numFmtId="0" fontId="15" fillId="3" borderId="0" xfId="5" applyFont="1" applyFill="1" applyProtection="1"/>
    <xf numFmtId="4" fontId="15" fillId="3" borderId="0" xfId="8" applyNumberFormat="1" applyFont="1" applyFill="1" applyAlignment="1" applyProtection="1">
      <alignment horizontal="center"/>
    </xf>
    <xf numFmtId="4" fontId="15" fillId="3" borderId="0" xfId="8" applyNumberFormat="1" applyFont="1" applyFill="1" applyAlignment="1" applyProtection="1">
      <alignment horizontal="right"/>
    </xf>
    <xf numFmtId="4" fontId="15" fillId="3" borderId="0" xfId="5" applyNumberFormat="1" applyFont="1" applyFill="1" applyProtection="1"/>
    <xf numFmtId="166" fontId="13" fillId="4" borderId="2" xfId="8" applyNumberFormat="1" applyFont="1" applyFill="1" applyBorder="1" applyAlignment="1" applyProtection="1">
      <alignment horizontal="right" vertical="center"/>
    </xf>
  </cellXfs>
  <cellStyles count="17">
    <cellStyle name="Comma" xfId="16" builtinId="3"/>
    <cellStyle name="Comma 2" xfId="8"/>
    <cellStyle name="merge" xfId="13"/>
    <cellStyle name="merge 10" xfId="14"/>
    <cellStyle name="merge 7" xfId="15"/>
    <cellStyle name="Normal" xfId="0" builtinId="0"/>
    <cellStyle name="Normal 10" xfId="9"/>
    <cellStyle name="Normal 2" xfId="1"/>
    <cellStyle name="Normal 2 2" xfId="10"/>
    <cellStyle name="Normal 2 5" xfId="12"/>
    <cellStyle name="Normal 3" xfId="5"/>
    <cellStyle name="Normal 4" xfId="11"/>
    <cellStyle name="Normal 50" xfId="6"/>
    <cellStyle name="Normal 51" xfId="7"/>
    <cellStyle name="Percent 2" xfId="2"/>
    <cellStyle name="Zarez 2" xfId="3"/>
    <cellStyle name="Zarez 2 2" xfId="4"/>
  </cellStyles>
  <dxfs count="0"/>
  <tableStyles count="0" defaultTableStyle="TableStyleMedium9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B1:J42"/>
  <sheetViews>
    <sheetView showGridLines="0" showZeros="0" zoomScale="90" zoomScaleNormal="90" zoomScaleSheetLayoutView="100" workbookViewId="0">
      <selection activeCell="E22" sqref="E22"/>
    </sheetView>
  </sheetViews>
  <sheetFormatPr defaultRowHeight="15"/>
  <cols>
    <col min="1" max="1" width="5.7109375" style="4" customWidth="1"/>
    <col min="2" max="3" width="10.42578125" style="4" customWidth="1"/>
    <col min="4" max="4" width="12.42578125" style="4" customWidth="1"/>
    <col min="5" max="5" width="10.42578125" style="4" customWidth="1"/>
    <col min="6" max="16384" width="9.140625" style="4"/>
  </cols>
  <sheetData>
    <row r="1" spans="2:10">
      <c r="B1" s="1"/>
      <c r="C1" s="1"/>
      <c r="D1" s="1"/>
      <c r="E1" s="1"/>
      <c r="F1" s="2"/>
      <c r="G1" s="10"/>
      <c r="H1" s="10"/>
      <c r="I1" s="5"/>
      <c r="J1" s="5"/>
    </row>
    <row r="2" spans="2:10">
      <c r="B2" s="1"/>
      <c r="C2" s="1"/>
      <c r="D2" s="1"/>
      <c r="E2" s="1"/>
      <c r="F2" s="2"/>
      <c r="G2" s="10"/>
      <c r="H2" s="10"/>
      <c r="I2" s="5"/>
      <c r="J2" s="5"/>
    </row>
    <row r="3" spans="2:10">
      <c r="B3" s="1"/>
      <c r="C3" s="1"/>
      <c r="D3" s="1"/>
      <c r="E3" s="1"/>
      <c r="F3" s="2"/>
      <c r="G3" s="10"/>
      <c r="H3" s="10"/>
      <c r="I3" s="5"/>
      <c r="J3" s="5"/>
    </row>
    <row r="4" spans="2:10">
      <c r="B4" s="1"/>
      <c r="C4" s="1"/>
      <c r="D4" s="1"/>
      <c r="E4" s="1"/>
      <c r="F4" s="2"/>
      <c r="G4" s="10"/>
      <c r="H4" s="10"/>
      <c r="I4" s="5"/>
      <c r="J4" s="5"/>
    </row>
    <row r="5" spans="2:10">
      <c r="B5" s="1"/>
      <c r="C5" s="1"/>
      <c r="D5" s="1"/>
      <c r="E5" s="1"/>
      <c r="F5" s="2"/>
      <c r="G5" s="10"/>
      <c r="H5" s="10"/>
      <c r="I5" s="5"/>
      <c r="J5" s="5"/>
    </row>
    <row r="6" spans="2:10">
      <c r="B6" s="1"/>
      <c r="C6" s="1"/>
      <c r="D6" s="1"/>
      <c r="E6" s="1"/>
      <c r="F6" s="2"/>
      <c r="G6" s="10"/>
      <c r="H6" s="10"/>
      <c r="I6" s="5"/>
      <c r="J6" s="5"/>
    </row>
    <row r="7" spans="2:10">
      <c r="B7" s="1"/>
      <c r="C7" s="1"/>
      <c r="D7" s="1"/>
      <c r="E7" s="1"/>
      <c r="F7" s="2"/>
      <c r="G7" s="10"/>
      <c r="H7" s="10"/>
      <c r="I7" s="5"/>
      <c r="J7" s="5"/>
    </row>
    <row r="8" spans="2:10">
      <c r="B8" s="1"/>
      <c r="C8" s="1"/>
      <c r="D8" s="1"/>
      <c r="E8" s="1"/>
      <c r="F8" s="2"/>
      <c r="G8" s="10"/>
      <c r="H8" s="10"/>
      <c r="I8" s="5"/>
      <c r="J8" s="5"/>
    </row>
    <row r="9" spans="2:10">
      <c r="B9" s="1"/>
      <c r="C9" s="1"/>
      <c r="D9" s="1"/>
      <c r="E9" s="1"/>
      <c r="F9" s="2"/>
      <c r="G9" s="10"/>
      <c r="H9" s="10"/>
      <c r="I9" s="5"/>
      <c r="J9" s="5"/>
    </row>
    <row r="10" spans="2:10">
      <c r="B10" s="1"/>
      <c r="C10" s="1"/>
      <c r="D10" s="1"/>
      <c r="E10" s="1"/>
      <c r="F10" s="2"/>
      <c r="G10" s="10"/>
      <c r="H10" s="10"/>
      <c r="I10" s="5"/>
      <c r="J10" s="5"/>
    </row>
    <row r="11" spans="2:10" s="9" customFormat="1" ht="20.100000000000001" customHeight="1">
      <c r="B11" s="10"/>
      <c r="C11" s="1" t="s">
        <v>8</v>
      </c>
      <c r="D11" s="11"/>
      <c r="E11" s="12" t="s">
        <v>193</v>
      </c>
      <c r="F11" s="12"/>
      <c r="G11" s="13"/>
      <c r="H11" s="13"/>
      <c r="I11" s="10"/>
      <c r="J11" s="10"/>
    </row>
    <row r="12" spans="2:10" s="9" customFormat="1" ht="20.100000000000001" customHeight="1">
      <c r="B12" s="10"/>
      <c r="C12" s="12"/>
      <c r="D12" s="11"/>
      <c r="E12" s="1" t="s">
        <v>209</v>
      </c>
      <c r="F12" s="12"/>
      <c r="G12" s="13"/>
      <c r="H12" s="13"/>
      <c r="I12" s="10"/>
      <c r="J12" s="10"/>
    </row>
    <row r="13" spans="2:10">
      <c r="B13" s="10"/>
      <c r="C13" s="1"/>
      <c r="D13" s="11"/>
      <c r="E13" s="12"/>
      <c r="F13" s="1"/>
      <c r="G13" s="13"/>
      <c r="H13" s="13"/>
      <c r="I13" s="5"/>
      <c r="J13" s="5"/>
    </row>
    <row r="14" spans="2:10">
      <c r="B14" s="10"/>
      <c r="C14" s="12"/>
      <c r="D14" s="11"/>
      <c r="E14" s="1"/>
      <c r="F14" s="12"/>
      <c r="G14" s="13"/>
      <c r="H14" s="13"/>
      <c r="I14" s="5"/>
      <c r="J14" s="5"/>
    </row>
    <row r="15" spans="2:10" s="9" customFormat="1" ht="20.100000000000001" customHeight="1">
      <c r="B15" s="10"/>
      <c r="C15" s="1" t="s">
        <v>7</v>
      </c>
      <c r="D15" s="11"/>
      <c r="E15" s="12" t="s">
        <v>194</v>
      </c>
      <c r="F15" s="1"/>
      <c r="G15" s="13"/>
      <c r="H15" s="13"/>
      <c r="I15" s="10"/>
      <c r="J15" s="10"/>
    </row>
    <row r="16" spans="2:10" s="9" customFormat="1" ht="20.100000000000001" customHeight="1">
      <c r="B16" s="10"/>
      <c r="C16" s="12"/>
      <c r="D16" s="11"/>
      <c r="E16" s="1" t="s">
        <v>195</v>
      </c>
      <c r="F16" s="12"/>
      <c r="G16" s="13"/>
      <c r="H16" s="13"/>
      <c r="I16" s="10"/>
      <c r="J16" s="10"/>
    </row>
    <row r="17" spans="2:10">
      <c r="B17" s="10"/>
      <c r="C17" s="1"/>
      <c r="D17" s="11"/>
      <c r="E17" s="12"/>
      <c r="F17" s="1"/>
      <c r="G17" s="13"/>
      <c r="H17" s="13"/>
      <c r="I17" s="5"/>
      <c r="J17" s="5"/>
    </row>
    <row r="18" spans="2:10">
      <c r="B18" s="10"/>
      <c r="C18" s="12"/>
      <c r="D18" s="11"/>
      <c r="E18" s="1"/>
      <c r="F18" s="12"/>
      <c r="G18" s="13"/>
      <c r="H18" s="13"/>
      <c r="I18" s="5"/>
      <c r="J18" s="5"/>
    </row>
    <row r="19" spans="2:10" s="9" customFormat="1" ht="20.100000000000001" customHeight="1">
      <c r="B19" s="10"/>
      <c r="C19" s="1" t="s">
        <v>6</v>
      </c>
      <c r="D19" s="11"/>
      <c r="E19" s="12" t="s">
        <v>196</v>
      </c>
      <c r="F19" s="12"/>
      <c r="G19" s="13"/>
      <c r="H19" s="13"/>
      <c r="I19" s="10"/>
      <c r="J19" s="10"/>
    </row>
    <row r="20" spans="2:10" s="9" customFormat="1" ht="20.100000000000001" customHeight="1">
      <c r="B20" s="10"/>
      <c r="C20" s="12"/>
      <c r="D20" s="11"/>
      <c r="E20" s="1" t="s">
        <v>197</v>
      </c>
      <c r="F20" s="12"/>
      <c r="G20" s="13"/>
      <c r="H20" s="13"/>
      <c r="I20" s="10"/>
      <c r="J20" s="10"/>
    </row>
    <row r="21" spans="2:10" s="9" customFormat="1" ht="20.100000000000001" customHeight="1">
      <c r="B21" s="10"/>
      <c r="C21" s="12"/>
      <c r="D21" s="11"/>
      <c r="E21" s="1" t="s">
        <v>198</v>
      </c>
      <c r="F21" s="12"/>
      <c r="G21" s="13"/>
      <c r="H21" s="13"/>
      <c r="I21" s="10"/>
      <c r="J21" s="10"/>
    </row>
    <row r="22" spans="2:10" s="9" customFormat="1" ht="20.100000000000001" customHeight="1">
      <c r="B22" s="10"/>
      <c r="C22" s="12"/>
      <c r="D22" s="11"/>
      <c r="E22" s="1" t="s">
        <v>199</v>
      </c>
      <c r="F22" s="12"/>
      <c r="G22" s="13"/>
      <c r="H22" s="13"/>
      <c r="I22" s="10"/>
      <c r="J22" s="10"/>
    </row>
    <row r="23" spans="2:10">
      <c r="B23" s="10"/>
      <c r="C23" s="12"/>
      <c r="D23" s="11"/>
      <c r="E23" s="12"/>
      <c r="F23" s="12"/>
      <c r="G23" s="13"/>
      <c r="H23" s="13"/>
      <c r="I23" s="5"/>
      <c r="J23" s="5"/>
    </row>
    <row r="24" spans="2:10" s="9" customFormat="1" ht="20.100000000000001" customHeight="1">
      <c r="B24" s="10"/>
      <c r="C24" s="1" t="s">
        <v>5</v>
      </c>
      <c r="D24" s="11"/>
      <c r="E24" s="12" t="s">
        <v>200</v>
      </c>
      <c r="F24" s="12"/>
      <c r="G24" s="13"/>
      <c r="H24" s="13"/>
      <c r="I24" s="10"/>
      <c r="J24" s="10"/>
    </row>
    <row r="25" spans="2:10">
      <c r="B25" s="10"/>
      <c r="C25" s="1"/>
      <c r="D25" s="11"/>
      <c r="E25" s="12"/>
      <c r="F25" s="12"/>
      <c r="G25" s="13"/>
      <c r="H25" s="13"/>
      <c r="I25" s="5"/>
      <c r="J25" s="5"/>
    </row>
    <row r="26" spans="2:10">
      <c r="B26" s="10"/>
      <c r="C26" s="1"/>
      <c r="D26" s="11"/>
      <c r="E26" s="12"/>
      <c r="F26" s="12"/>
      <c r="G26" s="13"/>
      <c r="H26" s="13"/>
      <c r="I26" s="5"/>
      <c r="J26" s="5"/>
    </row>
    <row r="27" spans="2:10">
      <c r="B27" s="10"/>
      <c r="C27" s="12"/>
      <c r="D27" s="11"/>
      <c r="E27" s="12"/>
      <c r="F27" s="12"/>
      <c r="G27" s="13"/>
      <c r="H27" s="13"/>
      <c r="I27" s="5"/>
      <c r="J27" s="5"/>
    </row>
    <row r="28" spans="2:10" s="9" customFormat="1" ht="20.100000000000001" customHeight="1">
      <c r="B28" s="10"/>
      <c r="C28" s="1" t="s">
        <v>4</v>
      </c>
      <c r="D28" s="11"/>
      <c r="E28" s="14" t="s">
        <v>201</v>
      </c>
      <c r="F28" s="15"/>
      <c r="G28" s="15"/>
      <c r="H28" s="15"/>
      <c r="I28" s="15"/>
      <c r="J28" s="15"/>
    </row>
    <row r="29" spans="2:10">
      <c r="B29" s="10"/>
      <c r="C29" s="12"/>
      <c r="D29" s="11"/>
      <c r="E29" s="13"/>
      <c r="F29" s="13"/>
      <c r="G29" s="13"/>
      <c r="H29" s="13"/>
      <c r="I29" s="5"/>
      <c r="J29" s="5"/>
    </row>
    <row r="30" spans="2:10">
      <c r="B30" s="10"/>
      <c r="C30" s="12"/>
      <c r="D30" s="11"/>
      <c r="E30" s="13"/>
      <c r="F30" s="13"/>
      <c r="G30" s="13"/>
      <c r="H30" s="13"/>
      <c r="I30" s="5"/>
      <c r="J30" s="5"/>
    </row>
    <row r="31" spans="2:10">
      <c r="B31" s="10"/>
      <c r="C31" s="1"/>
      <c r="D31" s="11"/>
      <c r="E31" s="12"/>
      <c r="F31" s="12"/>
      <c r="G31" s="13"/>
      <c r="H31" s="13"/>
      <c r="I31" s="5"/>
      <c r="J31" s="5"/>
    </row>
    <row r="32" spans="2:10" s="9" customFormat="1" ht="20.100000000000001" customHeight="1">
      <c r="B32" s="10"/>
      <c r="C32" s="1" t="s">
        <v>3</v>
      </c>
      <c r="D32" s="11"/>
      <c r="E32" s="16" t="s">
        <v>202</v>
      </c>
      <c r="F32" s="12"/>
      <c r="G32" s="13"/>
      <c r="H32" s="13"/>
      <c r="I32" s="10"/>
      <c r="J32" s="10"/>
    </row>
    <row r="33" spans="2:10">
      <c r="B33" s="10"/>
      <c r="C33" s="1"/>
      <c r="D33" s="11"/>
      <c r="E33" s="16"/>
      <c r="F33" s="12"/>
      <c r="G33" s="13"/>
      <c r="H33" s="13"/>
      <c r="I33" s="5"/>
      <c r="J33" s="5"/>
    </row>
    <row r="34" spans="2:10">
      <c r="B34" s="10"/>
      <c r="C34" s="1"/>
      <c r="D34" s="11"/>
      <c r="E34" s="16"/>
      <c r="F34" s="12"/>
      <c r="G34" s="13"/>
      <c r="H34" s="13"/>
      <c r="I34" s="5"/>
      <c r="J34" s="5"/>
    </row>
    <row r="35" spans="2:10">
      <c r="B35" s="10"/>
      <c r="C35" s="12"/>
      <c r="D35" s="11"/>
      <c r="E35" s="12"/>
      <c r="F35" s="12"/>
      <c r="G35" s="13"/>
      <c r="H35" s="13"/>
      <c r="I35" s="5"/>
      <c r="J35" s="5"/>
    </row>
    <row r="36" spans="2:10" s="17" customFormat="1" ht="20.100000000000001" customHeight="1">
      <c r="B36" s="10"/>
      <c r="C36" s="1" t="s">
        <v>44</v>
      </c>
      <c r="D36" s="11"/>
      <c r="E36" s="12" t="s">
        <v>43</v>
      </c>
      <c r="F36" s="12"/>
      <c r="G36" s="13"/>
      <c r="H36" s="13"/>
      <c r="I36" s="10"/>
      <c r="J36" s="10"/>
    </row>
    <row r="37" spans="2:10" s="18" customFormat="1">
      <c r="B37" s="10"/>
      <c r="C37" s="12"/>
      <c r="D37" s="11"/>
      <c r="E37" s="12"/>
      <c r="F37" s="12"/>
      <c r="G37" s="13"/>
      <c r="H37" s="13"/>
      <c r="I37" s="5"/>
      <c r="J37" s="5"/>
    </row>
    <row r="38" spans="2:10" s="17" customFormat="1" ht="20.100000000000001" customHeight="1">
      <c r="B38" s="10"/>
      <c r="C38" s="1" t="s">
        <v>2</v>
      </c>
      <c r="D38" s="11"/>
      <c r="E38" s="12" t="s">
        <v>43</v>
      </c>
      <c r="F38" s="12"/>
      <c r="G38" s="13"/>
      <c r="H38" s="13"/>
      <c r="I38" s="10"/>
      <c r="J38" s="10"/>
    </row>
    <row r="39" spans="2:10">
      <c r="B39" s="10"/>
      <c r="C39" s="1"/>
      <c r="D39" s="11"/>
      <c r="E39" s="12"/>
      <c r="F39" s="12"/>
      <c r="G39" s="13"/>
      <c r="H39" s="13"/>
      <c r="I39" s="5"/>
      <c r="J39" s="5"/>
    </row>
    <row r="40" spans="2:10">
      <c r="B40" s="10"/>
      <c r="C40" s="13"/>
      <c r="D40" s="13"/>
      <c r="E40" s="13"/>
      <c r="F40" s="13"/>
      <c r="G40" s="13"/>
      <c r="H40" s="13"/>
      <c r="I40" s="5"/>
      <c r="J40" s="5"/>
    </row>
    <row r="41" spans="2:10">
      <c r="B41" s="10"/>
      <c r="C41" s="1"/>
      <c r="D41" s="11"/>
      <c r="E41" s="12"/>
      <c r="F41" s="13"/>
      <c r="G41" s="13"/>
      <c r="H41" s="13"/>
      <c r="I41" s="5"/>
      <c r="J41" s="5"/>
    </row>
    <row r="42" spans="2:10" s="9" customFormat="1" ht="20.100000000000001" customHeight="1">
      <c r="B42" s="10"/>
      <c r="C42" s="1" t="s">
        <v>1</v>
      </c>
      <c r="D42" s="11"/>
      <c r="E42" s="12" t="s">
        <v>42</v>
      </c>
      <c r="F42" s="13"/>
      <c r="G42" s="13"/>
      <c r="H42" s="13"/>
      <c r="I42" s="10"/>
      <c r="J42" s="10"/>
    </row>
  </sheetData>
  <sheetProtection password="CC1A" sheet="1" objects="1" scenarios="1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Header xml:space="preserve">&amp;L&amp;"ISOCPEUR,Regular"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B1:H29"/>
  <sheetViews>
    <sheetView showGridLines="0" showZeros="0" tabSelected="1" zoomScaleNormal="100" zoomScaleSheetLayoutView="100" workbookViewId="0">
      <selection activeCell="E24" sqref="E24"/>
    </sheetView>
  </sheetViews>
  <sheetFormatPr defaultRowHeight="15"/>
  <cols>
    <col min="1" max="1" width="9.140625" style="102"/>
    <col min="2" max="2" width="6.5703125" style="102" customWidth="1"/>
    <col min="3" max="3" width="35.140625" style="102" customWidth="1"/>
    <col min="4" max="5" width="12.28515625" style="102" customWidth="1"/>
    <col min="6" max="6" width="12.140625" style="102" customWidth="1"/>
    <col min="7" max="7" width="18" style="102" customWidth="1"/>
    <col min="8" max="8" width="10.42578125" style="101" customWidth="1"/>
    <col min="9" max="16384" width="9.140625" style="102"/>
  </cols>
  <sheetData>
    <row r="1" spans="2:8" ht="21">
      <c r="B1" s="161" t="s">
        <v>29</v>
      </c>
      <c r="C1" s="161"/>
      <c r="D1" s="161"/>
      <c r="E1" s="161"/>
      <c r="F1" s="161"/>
      <c r="G1" s="161"/>
    </row>
    <row r="2" spans="2:8">
      <c r="B2" s="103"/>
      <c r="C2" s="104"/>
      <c r="D2" s="104"/>
      <c r="E2" s="105"/>
      <c r="F2" s="105"/>
      <c r="G2" s="106"/>
    </row>
    <row r="3" spans="2:8" ht="41.25" customHeight="1">
      <c r="B3" s="103"/>
      <c r="C3" s="104"/>
      <c r="D3" s="104"/>
      <c r="E3" s="105"/>
      <c r="F3" s="105"/>
      <c r="G3" s="106"/>
    </row>
    <row r="4" spans="2:8" s="71" customFormat="1" ht="20.100000000000001" customHeight="1">
      <c r="B4" s="107" t="s">
        <v>28</v>
      </c>
      <c r="C4" s="108" t="s">
        <v>191</v>
      </c>
      <c r="D4" s="109"/>
      <c r="E4" s="110"/>
      <c r="F4" s="110"/>
      <c r="G4" s="111"/>
      <c r="H4" s="112"/>
    </row>
    <row r="5" spans="2:8" s="71" customFormat="1" ht="5.0999999999999996" customHeight="1">
      <c r="B5" s="113"/>
      <c r="C5" s="114"/>
      <c r="D5" s="114"/>
      <c r="E5" s="114"/>
      <c r="F5" s="115"/>
      <c r="G5" s="116"/>
      <c r="H5" s="112"/>
    </row>
    <row r="6" spans="2:8" s="71" customFormat="1" ht="20.100000000000001" customHeight="1">
      <c r="B6" s="113" t="s">
        <v>41</v>
      </c>
      <c r="C6" s="114" t="str">
        <f>'100_ZIDARSKI RADOVI'!C4:H4</f>
        <v>ZIDARSKI RADOVI</v>
      </c>
      <c r="D6" s="114"/>
      <c r="E6" s="114"/>
      <c r="F6" s="115" t="s">
        <v>9</v>
      </c>
      <c r="G6" s="117">
        <f>'100_ZIDARSKI RADOVI'!H29</f>
        <v>0</v>
      </c>
      <c r="H6" s="112"/>
    </row>
    <row r="7" spans="2:8" s="71" customFormat="1" ht="20.100000000000001" customHeight="1">
      <c r="B7" s="113" t="s">
        <v>27</v>
      </c>
      <c r="C7" s="114" t="str">
        <f>'200_LIČILAČKI_RADOVI'!C4:H4</f>
        <v>LIČILAČKI RADOVI</v>
      </c>
      <c r="D7" s="114"/>
      <c r="E7" s="114"/>
      <c r="F7" s="115" t="s">
        <v>9</v>
      </c>
      <c r="G7" s="118">
        <f>'200_LIČILAČKI_RADOVI'!H13</f>
        <v>0</v>
      </c>
      <c r="H7" s="112"/>
    </row>
    <row r="8" spans="2:8" s="71" customFormat="1" ht="20.100000000000001" customHeight="1">
      <c r="B8" s="113" t="s">
        <v>26</v>
      </c>
      <c r="C8" s="114" t="str">
        <f>'300_PARKETARSKI_RADOVI'!C4:H4</f>
        <v>PARKETARSKI RADOVI</v>
      </c>
      <c r="D8" s="114"/>
      <c r="E8" s="114"/>
      <c r="F8" s="115" t="s">
        <v>9</v>
      </c>
      <c r="G8" s="118">
        <f>'300_PARKETARSKI_RADOVI'!H14</f>
        <v>0</v>
      </c>
      <c r="H8" s="112"/>
    </row>
    <row r="9" spans="2:8" s="71" customFormat="1" ht="20.100000000000001" customHeight="1">
      <c r="B9" s="113" t="s">
        <v>25</v>
      </c>
      <c r="C9" s="114" t="str">
        <f>'400_SANITARNI ČVOROVI'!C4:I4</f>
        <v>SANITARNI ČVOROVI</v>
      </c>
      <c r="D9" s="114"/>
      <c r="E9" s="114"/>
      <c r="F9" s="115" t="s">
        <v>9</v>
      </c>
      <c r="G9" s="118">
        <f>'400_SANITARNI ČVOROVI'!I31</f>
        <v>0</v>
      </c>
      <c r="H9" s="112"/>
    </row>
    <row r="10" spans="2:8" s="71" customFormat="1" ht="20.100000000000001" customHeight="1">
      <c r="B10" s="113" t="s">
        <v>24</v>
      </c>
      <c r="C10" s="114" t="str">
        <f>'500_STOLARSKI RADOVI'!C4:I4</f>
        <v>STOLARSKI RADOVI</v>
      </c>
      <c r="D10" s="114"/>
      <c r="E10" s="114"/>
      <c r="F10" s="115" t="s">
        <v>9</v>
      </c>
      <c r="G10" s="118">
        <f>'500_STOLARSKI RADOVI'!I19</f>
        <v>0</v>
      </c>
      <c r="H10" s="112"/>
    </row>
    <row r="11" spans="2:8" s="71" customFormat="1" ht="20.100000000000001" customHeight="1">
      <c r="B11" s="113" t="s">
        <v>23</v>
      </c>
      <c r="C11" s="114" t="str">
        <f>'600_OSTALI_RADOVI'!C4:H4</f>
        <v>OSTALI RADOVI</v>
      </c>
      <c r="D11" s="114"/>
      <c r="E11" s="114"/>
      <c r="F11" s="115" t="s">
        <v>9</v>
      </c>
      <c r="G11" s="118">
        <f>'600_OSTALI_RADOVI'!H11</f>
        <v>0</v>
      </c>
      <c r="H11" s="112"/>
    </row>
    <row r="12" spans="2:8" s="71" customFormat="1" ht="20.100000000000001" customHeight="1">
      <c r="B12" s="113" t="s">
        <v>22</v>
      </c>
      <c r="C12" s="114" t="s">
        <v>125</v>
      </c>
      <c r="D12" s="114"/>
      <c r="E12" s="114"/>
      <c r="F12" s="115" t="s">
        <v>9</v>
      </c>
      <c r="G12" s="117">
        <f>'700_ELEKTROINSTALATERSKI_RAD.'!H15</f>
        <v>0</v>
      </c>
      <c r="H12" s="112"/>
    </row>
    <row r="13" spans="2:8" s="71" customFormat="1">
      <c r="B13" s="113"/>
      <c r="C13" s="114"/>
      <c r="D13" s="114"/>
      <c r="E13" s="114"/>
      <c r="F13" s="115"/>
      <c r="G13" s="119"/>
      <c r="H13" s="112"/>
    </row>
    <row r="14" spans="2:8" s="71" customFormat="1">
      <c r="B14" s="113"/>
      <c r="C14" s="114"/>
      <c r="D14" s="114"/>
      <c r="E14" s="114"/>
      <c r="F14" s="115"/>
      <c r="G14" s="119"/>
      <c r="H14" s="112"/>
    </row>
    <row r="15" spans="2:8" s="124" customFormat="1">
      <c r="B15" s="120"/>
      <c r="C15" s="121"/>
      <c r="D15" s="121"/>
      <c r="E15" s="121"/>
      <c r="F15" s="122"/>
      <c r="G15" s="119"/>
      <c r="H15" s="123"/>
    </row>
    <row r="16" spans="2:8" s="71" customFormat="1" ht="20.100000000000001" customHeight="1">
      <c r="B16" s="107"/>
      <c r="C16" s="109"/>
      <c r="D16" s="125" t="s">
        <v>192</v>
      </c>
      <c r="E16" s="126"/>
      <c r="F16" s="127" t="s">
        <v>45</v>
      </c>
      <c r="G16" s="128">
        <f>SUM(G6:G12)</f>
        <v>0</v>
      </c>
      <c r="H16" s="112"/>
    </row>
    <row r="17" spans="2:8" s="71" customFormat="1" ht="15" customHeight="1">
      <c r="B17" s="129"/>
      <c r="C17" s="114"/>
      <c r="D17" s="114"/>
      <c r="E17" s="130"/>
      <c r="F17" s="131"/>
      <c r="G17" s="132"/>
      <c r="H17" s="112"/>
    </row>
    <row r="18" spans="2:8" s="71" customFormat="1" ht="20.100000000000001" customHeight="1">
      <c r="B18" s="129"/>
      <c r="C18" s="114"/>
      <c r="D18" s="114"/>
      <c r="E18" s="133"/>
      <c r="F18" s="134" t="s">
        <v>217</v>
      </c>
      <c r="G18" s="135">
        <f>G16*0.25</f>
        <v>0</v>
      </c>
      <c r="H18" s="112"/>
    </row>
    <row r="19" spans="2:8" s="71" customFormat="1" ht="15" customHeight="1">
      <c r="B19" s="129"/>
      <c r="C19" s="114"/>
      <c r="D19" s="114"/>
      <c r="E19" s="130"/>
      <c r="F19" s="131"/>
      <c r="G19" s="132"/>
      <c r="H19" s="112"/>
    </row>
    <row r="20" spans="2:8" s="71" customFormat="1" ht="20.100000000000001" customHeight="1">
      <c r="B20" s="107"/>
      <c r="C20" s="109"/>
      <c r="D20" s="109"/>
      <c r="E20" s="126"/>
      <c r="F20" s="127" t="s">
        <v>46</v>
      </c>
      <c r="G20" s="128">
        <f>SUM(G16:G19)</f>
        <v>0</v>
      </c>
      <c r="H20" s="112"/>
    </row>
    <row r="21" spans="2:8">
      <c r="B21" s="113"/>
      <c r="C21" s="114"/>
      <c r="D21" s="114"/>
      <c r="E21" s="114"/>
      <c r="F21" s="115"/>
      <c r="G21" s="116"/>
    </row>
    <row r="22" spans="2:8" ht="15" customHeight="1">
      <c r="B22" s="103"/>
      <c r="C22" s="104"/>
      <c r="D22" s="104"/>
      <c r="E22" s="136"/>
      <c r="F22" s="137"/>
      <c r="G22" s="138"/>
    </row>
    <row r="23" spans="2:8" s="146" customFormat="1" ht="13.5">
      <c r="B23" s="139" t="s">
        <v>215</v>
      </c>
      <c r="C23" s="140"/>
      <c r="D23" s="141"/>
      <c r="E23" s="142" t="s">
        <v>216</v>
      </c>
      <c r="F23" s="143"/>
      <c r="G23" s="144"/>
      <c r="H23" s="145"/>
    </row>
    <row r="24" spans="2:8" s="148" customFormat="1" ht="13.5">
      <c r="B24" s="149"/>
      <c r="C24" s="150"/>
      <c r="D24" s="174"/>
      <c r="E24" s="153"/>
      <c r="F24" s="154"/>
      <c r="G24" s="155"/>
      <c r="H24" s="147"/>
    </row>
    <row r="25" spans="2:8" s="148" customFormat="1" ht="13.5">
      <c r="B25" s="149"/>
      <c r="C25" s="150"/>
      <c r="D25" s="174"/>
      <c r="E25" s="153"/>
      <c r="F25" s="156"/>
      <c r="G25" s="155"/>
      <c r="H25" s="147"/>
    </row>
    <row r="26" spans="2:8" s="148" customFormat="1" ht="13.5">
      <c r="B26" s="149"/>
      <c r="C26" s="150"/>
      <c r="D26" s="174"/>
      <c r="E26" s="153"/>
      <c r="F26" s="156"/>
      <c r="G26" s="155"/>
      <c r="H26" s="147"/>
    </row>
    <row r="27" spans="2:8" s="148" customFormat="1" ht="13.5">
      <c r="B27" s="149"/>
      <c r="C27" s="150"/>
      <c r="D27" s="174"/>
      <c r="E27" s="153"/>
      <c r="F27" s="156"/>
      <c r="G27" s="155"/>
      <c r="H27" s="147"/>
    </row>
    <row r="28" spans="2:8" s="148" customFormat="1" ht="13.5">
      <c r="B28" s="149"/>
      <c r="C28" s="150"/>
      <c r="D28" s="174"/>
      <c r="E28" s="153"/>
      <c r="F28" s="156"/>
      <c r="G28" s="155"/>
      <c r="H28" s="147"/>
    </row>
    <row r="29" spans="2:8" s="146" customFormat="1" ht="13.5">
      <c r="B29" s="151"/>
      <c r="C29" s="152"/>
      <c r="D29" s="175"/>
      <c r="E29" s="154"/>
      <c r="F29" s="157"/>
      <c r="G29" s="158"/>
      <c r="H29" s="145"/>
    </row>
  </sheetData>
  <sheetProtection password="CC1A" sheet="1" objects="1" scenarios="1"/>
  <mergeCells count="1">
    <mergeCell ref="B1:G1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>
    <oddHeader>&amp;L&amp;"ISOCPEUR,Regular"&amp;G/ Pušća 103 / HR – 51513 Omišalj / &amp;"ISOCPEUR,Bold"oib&amp;"ISOCPEUR,Regular" 12459462285 / &amp;"ISOCPEUR,Bold"tel&amp;"ISOCPEUR,Regular" +385 51 841 666 / &amp;"ISOCPEUR,Bold"e-mail&amp;"ISOCPEUR,Regular" projecta@dinocop.hr</oddHeader>
    <oddFooter>&amp;L&amp;"ISOCPEUR,Bold"građevina:&amp;"ISOCPEUR,Regular" osnovna škola nikola tesla
&amp;"ISOCPEUR,Bold"investitor:&amp;"ISOCPEUR,Regular" grad rijeka&amp;R&amp;"ISOCPEUR,Regular"oznaka projekta: &amp;"ISOCPEUR,Bold"PR-2-17-046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B1:J50"/>
  <sheetViews>
    <sheetView showGridLines="0" showZeros="0" topLeftCell="B1" zoomScaleNormal="100" zoomScaleSheetLayoutView="100" workbookViewId="0">
      <pane ySplit="4" topLeftCell="A25" activePane="bottomLeft" state="frozen"/>
      <selection activeCell="G7" sqref="G7"/>
      <selection pane="bottomLeft" activeCell="G7" sqref="G7:G9"/>
    </sheetView>
  </sheetViews>
  <sheetFormatPr defaultRowHeight="13.5"/>
  <cols>
    <col min="1" max="1" width="5.7109375" style="31" customWidth="1"/>
    <col min="2" max="2" width="4.7109375" style="31" customWidth="1"/>
    <col min="3" max="3" width="17.7109375" style="31" customWidth="1"/>
    <col min="4" max="4" width="46.7109375" style="31" customWidth="1"/>
    <col min="5" max="5" width="5.7109375" style="31" customWidth="1"/>
    <col min="6" max="7" width="10.7109375" style="31" customWidth="1"/>
    <col min="8" max="8" width="11.42578125" style="46" bestFit="1" customWidth="1"/>
    <col min="9" max="9" width="10.42578125" style="31" customWidth="1"/>
    <col min="10" max="16384" width="9.140625" style="31"/>
  </cols>
  <sheetData>
    <row r="1" spans="2:10" s="71" customFormat="1" ht="15" customHeight="1">
      <c r="B1" s="166" t="s">
        <v>18</v>
      </c>
      <c r="C1" s="167" t="s">
        <v>17</v>
      </c>
      <c r="D1" s="168" t="s">
        <v>16</v>
      </c>
      <c r="E1" s="169" t="s">
        <v>15</v>
      </c>
      <c r="F1" s="170" t="s">
        <v>14</v>
      </c>
      <c r="G1" s="170" t="s">
        <v>13</v>
      </c>
      <c r="H1" s="170"/>
    </row>
    <row r="2" spans="2:10" s="71" customFormat="1" ht="15" customHeight="1">
      <c r="B2" s="166"/>
      <c r="C2" s="167"/>
      <c r="D2" s="168"/>
      <c r="E2" s="169"/>
      <c r="F2" s="170"/>
      <c r="G2" s="159" t="s">
        <v>12</v>
      </c>
      <c r="H2" s="160" t="s">
        <v>11</v>
      </c>
    </row>
    <row r="3" spans="2:10" ht="7.5" customHeight="1">
      <c r="B3" s="26"/>
      <c r="C3" s="27"/>
      <c r="D3" s="27"/>
      <c r="E3" s="28"/>
      <c r="F3" s="72"/>
      <c r="G3" s="30"/>
      <c r="H3" s="30"/>
    </row>
    <row r="4" spans="2:10" ht="20.100000000000001" customHeight="1">
      <c r="B4" s="32">
        <v>100</v>
      </c>
      <c r="C4" s="165" t="s">
        <v>35</v>
      </c>
      <c r="D4" s="165"/>
      <c r="E4" s="165"/>
      <c r="F4" s="165"/>
      <c r="G4" s="165"/>
      <c r="H4" s="165"/>
    </row>
    <row r="5" spans="2:10" ht="7.5" customHeight="1">
      <c r="B5" s="26"/>
      <c r="C5" s="27"/>
      <c r="D5" s="27"/>
      <c r="E5" s="28"/>
      <c r="F5" s="72"/>
      <c r="G5" s="30"/>
      <c r="H5" s="30"/>
    </row>
    <row r="6" spans="2:10" ht="93.75" customHeight="1">
      <c r="B6" s="73"/>
      <c r="C6" s="8" t="s">
        <v>37</v>
      </c>
      <c r="D6" s="162" t="s">
        <v>38</v>
      </c>
      <c r="E6" s="163"/>
      <c r="F6" s="163"/>
      <c r="G6" s="163"/>
      <c r="H6" s="164"/>
    </row>
    <row r="7" spans="2:10" s="77" customFormat="1" ht="78.75" customHeight="1">
      <c r="B7" s="74">
        <v>101</v>
      </c>
      <c r="C7" s="6" t="s">
        <v>47</v>
      </c>
      <c r="D7" s="3" t="s">
        <v>139</v>
      </c>
      <c r="E7" s="7" t="s">
        <v>21</v>
      </c>
      <c r="F7" s="75">
        <v>50</v>
      </c>
      <c r="G7" s="69"/>
      <c r="H7" s="76">
        <f t="shared" ref="H7:H19" si="0">F7*G7</f>
        <v>0</v>
      </c>
    </row>
    <row r="8" spans="2:10" ht="81" customHeight="1">
      <c r="B8" s="78">
        <v>102</v>
      </c>
      <c r="C8" s="79" t="s">
        <v>48</v>
      </c>
      <c r="D8" s="80" t="s">
        <v>49</v>
      </c>
      <c r="E8" s="7" t="s">
        <v>19</v>
      </c>
      <c r="F8" s="75">
        <v>30</v>
      </c>
      <c r="G8" s="69"/>
      <c r="H8" s="76">
        <f t="shared" si="0"/>
        <v>0</v>
      </c>
      <c r="I8" s="64"/>
    </row>
    <row r="9" spans="2:10" ht="108">
      <c r="B9" s="81">
        <v>103</v>
      </c>
      <c r="C9" s="6" t="s">
        <v>51</v>
      </c>
      <c r="D9" s="3" t="s">
        <v>50</v>
      </c>
      <c r="E9" s="51" t="s">
        <v>19</v>
      </c>
      <c r="F9" s="37">
        <v>30</v>
      </c>
      <c r="G9" s="67"/>
      <c r="H9" s="34">
        <f t="shared" si="0"/>
        <v>0</v>
      </c>
      <c r="I9" s="64"/>
    </row>
    <row r="10" spans="2:10" ht="54">
      <c r="B10" s="78">
        <v>104</v>
      </c>
      <c r="C10" s="79" t="s">
        <v>137</v>
      </c>
      <c r="D10" s="80" t="s">
        <v>138</v>
      </c>
      <c r="E10" s="7" t="s">
        <v>0</v>
      </c>
      <c r="F10" s="75">
        <v>2</v>
      </c>
      <c r="G10" s="69"/>
      <c r="H10" s="76">
        <f t="shared" ref="H10" si="1">F10*G10</f>
        <v>0</v>
      </c>
      <c r="I10" s="82"/>
      <c r="J10" s="83"/>
    </row>
    <row r="11" spans="2:10" ht="92.25" customHeight="1">
      <c r="B11" s="81">
        <v>105</v>
      </c>
      <c r="C11" s="6" t="s">
        <v>52</v>
      </c>
      <c r="D11" s="3" t="s">
        <v>53</v>
      </c>
      <c r="E11" s="51" t="s">
        <v>19</v>
      </c>
      <c r="F11" s="37">
        <v>50</v>
      </c>
      <c r="G11" s="67"/>
      <c r="H11" s="34">
        <f t="shared" si="0"/>
        <v>0</v>
      </c>
      <c r="I11" s="64"/>
    </row>
    <row r="12" spans="2:10" s="84" customFormat="1" ht="111" customHeight="1">
      <c r="B12" s="78">
        <v>106</v>
      </c>
      <c r="C12" s="79" t="s">
        <v>54</v>
      </c>
      <c r="D12" s="80" t="s">
        <v>55</v>
      </c>
      <c r="E12" s="7" t="s">
        <v>19</v>
      </c>
      <c r="F12" s="75">
        <v>159.5</v>
      </c>
      <c r="G12" s="69"/>
      <c r="H12" s="76">
        <f t="shared" si="0"/>
        <v>0</v>
      </c>
      <c r="I12" s="64"/>
      <c r="J12" s="77"/>
    </row>
    <row r="13" spans="2:10" s="87" customFormat="1" ht="120" customHeight="1">
      <c r="B13" s="53">
        <v>107</v>
      </c>
      <c r="C13" s="54" t="s">
        <v>56</v>
      </c>
      <c r="D13" s="55" t="s">
        <v>57</v>
      </c>
      <c r="E13" s="56" t="s">
        <v>19</v>
      </c>
      <c r="F13" s="57">
        <v>40</v>
      </c>
      <c r="G13" s="100"/>
      <c r="H13" s="34">
        <f>F13*G13</f>
        <v>0</v>
      </c>
      <c r="I13" s="85"/>
      <c r="J13" s="86"/>
    </row>
    <row r="14" spans="2:10" s="77" customFormat="1" ht="93.75" customHeight="1">
      <c r="B14" s="74">
        <v>108</v>
      </c>
      <c r="C14" s="6" t="s">
        <v>58</v>
      </c>
      <c r="D14" s="3" t="s">
        <v>63</v>
      </c>
      <c r="E14" s="7" t="s">
        <v>21</v>
      </c>
      <c r="F14" s="75">
        <v>4.3</v>
      </c>
      <c r="G14" s="69"/>
      <c r="H14" s="75">
        <f t="shared" si="0"/>
        <v>0</v>
      </c>
    </row>
    <row r="15" spans="2:10" ht="96" customHeight="1">
      <c r="B15" s="81">
        <v>109</v>
      </c>
      <c r="C15" s="6" t="s">
        <v>59</v>
      </c>
      <c r="D15" s="88" t="s">
        <v>60</v>
      </c>
      <c r="E15" s="51" t="s">
        <v>19</v>
      </c>
      <c r="F15" s="34">
        <v>6.8</v>
      </c>
      <c r="G15" s="67"/>
      <c r="H15" s="34">
        <f t="shared" si="0"/>
        <v>0</v>
      </c>
    </row>
    <row r="16" spans="2:10" ht="68.25" customHeight="1">
      <c r="B16" s="81">
        <v>110</v>
      </c>
      <c r="C16" s="6" t="s">
        <v>61</v>
      </c>
      <c r="D16" s="3" t="s">
        <v>62</v>
      </c>
      <c r="E16" s="7" t="s">
        <v>21</v>
      </c>
      <c r="F16" s="34">
        <v>83</v>
      </c>
      <c r="G16" s="67"/>
      <c r="H16" s="34">
        <f t="shared" ref="H16" si="2">F16*G16</f>
        <v>0</v>
      </c>
    </row>
    <row r="17" spans="2:9" ht="101.25" customHeight="1">
      <c r="B17" s="53">
        <v>111</v>
      </c>
      <c r="C17" s="6" t="s">
        <v>64</v>
      </c>
      <c r="D17" s="3" t="s">
        <v>65</v>
      </c>
      <c r="E17" s="56" t="s">
        <v>19</v>
      </c>
      <c r="F17" s="57">
        <v>1.95</v>
      </c>
      <c r="G17" s="100"/>
      <c r="H17" s="34">
        <f t="shared" si="0"/>
        <v>0</v>
      </c>
    </row>
    <row r="18" spans="2:9" ht="81.75" customHeight="1">
      <c r="B18" s="78">
        <v>112</v>
      </c>
      <c r="C18" s="89" t="s">
        <v>66</v>
      </c>
      <c r="D18" s="80" t="s">
        <v>212</v>
      </c>
      <c r="E18" s="7" t="s">
        <v>20</v>
      </c>
      <c r="F18" s="75">
        <v>1</v>
      </c>
      <c r="G18" s="69"/>
      <c r="H18" s="76">
        <f t="shared" si="0"/>
        <v>0</v>
      </c>
      <c r="I18" s="82"/>
    </row>
    <row r="19" spans="2:9" s="77" customFormat="1" ht="93" customHeight="1">
      <c r="B19" s="90">
        <v>113</v>
      </c>
      <c r="C19" s="6" t="s">
        <v>68</v>
      </c>
      <c r="D19" s="3" t="s">
        <v>67</v>
      </c>
      <c r="E19" s="56" t="s">
        <v>19</v>
      </c>
      <c r="F19" s="75">
        <v>15.5</v>
      </c>
      <c r="G19" s="69"/>
      <c r="H19" s="75">
        <f t="shared" si="0"/>
        <v>0</v>
      </c>
    </row>
    <row r="20" spans="2:9" ht="95.25" customHeight="1">
      <c r="B20" s="81">
        <v>114</v>
      </c>
      <c r="C20" s="6" t="s">
        <v>69</v>
      </c>
      <c r="D20" s="3" t="s">
        <v>71</v>
      </c>
      <c r="E20" s="51" t="s">
        <v>19</v>
      </c>
      <c r="F20" s="34">
        <v>235.85</v>
      </c>
      <c r="G20" s="67"/>
      <c r="H20" s="34">
        <f>F20*G20</f>
        <v>0</v>
      </c>
    </row>
    <row r="21" spans="2:9" ht="81.75" customHeight="1">
      <c r="B21" s="81">
        <v>115</v>
      </c>
      <c r="C21" s="6" t="s">
        <v>70</v>
      </c>
      <c r="D21" s="3" t="s">
        <v>72</v>
      </c>
      <c r="E21" s="51" t="s">
        <v>19</v>
      </c>
      <c r="F21" s="34">
        <v>69.5</v>
      </c>
      <c r="G21" s="67"/>
      <c r="H21" s="34">
        <f>F21*G21</f>
        <v>0</v>
      </c>
    </row>
    <row r="22" spans="2:9" s="84" customFormat="1" ht="67.5" customHeight="1">
      <c r="B22" s="78">
        <v>116</v>
      </c>
      <c r="C22" s="91" t="s">
        <v>32</v>
      </c>
      <c r="D22" s="92" t="s">
        <v>73</v>
      </c>
      <c r="E22" s="93" t="s">
        <v>19</v>
      </c>
      <c r="F22" s="37">
        <v>69.5</v>
      </c>
      <c r="G22" s="69"/>
      <c r="H22" s="37">
        <f>F22*G22</f>
        <v>0</v>
      </c>
    </row>
    <row r="23" spans="2:9" ht="63" customHeight="1">
      <c r="B23" s="81">
        <v>117</v>
      </c>
      <c r="C23" s="6" t="s">
        <v>74</v>
      </c>
      <c r="D23" s="3" t="s">
        <v>75</v>
      </c>
      <c r="E23" s="51" t="s">
        <v>19</v>
      </c>
      <c r="F23" s="34">
        <v>45</v>
      </c>
      <c r="G23" s="67"/>
      <c r="H23" s="34">
        <f>F23*G23</f>
        <v>0</v>
      </c>
    </row>
    <row r="24" spans="2:9" ht="59.25" customHeight="1">
      <c r="B24" s="94">
        <v>118</v>
      </c>
      <c r="C24" s="20" t="s">
        <v>76</v>
      </c>
      <c r="D24" s="19" t="s">
        <v>77</v>
      </c>
      <c r="E24" s="7"/>
      <c r="F24" s="34"/>
      <c r="G24" s="34"/>
      <c r="H24" s="34"/>
    </row>
    <row r="25" spans="2:9" s="35" customFormat="1" ht="15" customHeight="1">
      <c r="B25" s="95"/>
      <c r="C25" s="22"/>
      <c r="D25" s="96" t="s">
        <v>78</v>
      </c>
      <c r="E25" s="7" t="s">
        <v>21</v>
      </c>
      <c r="F25" s="34">
        <v>50</v>
      </c>
      <c r="G25" s="67"/>
      <c r="H25" s="34">
        <f>F25*G25</f>
        <v>0</v>
      </c>
      <c r="I25" s="31"/>
    </row>
    <row r="26" spans="2:9" s="35" customFormat="1" ht="15" customHeight="1">
      <c r="B26" s="98"/>
      <c r="C26" s="21"/>
      <c r="D26" s="96" t="s">
        <v>79</v>
      </c>
      <c r="E26" s="7" t="s">
        <v>21</v>
      </c>
      <c r="F26" s="34">
        <v>30</v>
      </c>
      <c r="G26" s="67"/>
      <c r="H26" s="34">
        <f>F26*G26</f>
        <v>0</v>
      </c>
      <c r="I26" s="31"/>
    </row>
    <row r="27" spans="2:9" ht="81.75" customHeight="1">
      <c r="B27" s="81">
        <v>119</v>
      </c>
      <c r="C27" s="6" t="s">
        <v>136</v>
      </c>
      <c r="D27" s="3" t="s">
        <v>211</v>
      </c>
      <c r="E27" s="51" t="s">
        <v>0</v>
      </c>
      <c r="F27" s="34">
        <v>2</v>
      </c>
      <c r="G27" s="67"/>
      <c r="H27" s="34">
        <f>F27*G27</f>
        <v>0</v>
      </c>
    </row>
    <row r="28" spans="2:9" ht="7.5" customHeight="1">
      <c r="B28" s="26"/>
      <c r="C28" s="27"/>
      <c r="D28" s="27"/>
      <c r="E28" s="28"/>
      <c r="F28" s="72"/>
      <c r="G28" s="30"/>
      <c r="H28" s="30"/>
    </row>
    <row r="29" spans="2:9" s="35" customFormat="1" ht="20.100000000000001" customHeight="1">
      <c r="B29" s="39">
        <v>100</v>
      </c>
      <c r="C29" s="40" t="s">
        <v>31</v>
      </c>
      <c r="D29" s="41"/>
      <c r="E29" s="42"/>
      <c r="F29" s="43"/>
      <c r="G29" s="43" t="s">
        <v>9</v>
      </c>
      <c r="H29" s="44">
        <f>SUM(H1:H28)</f>
        <v>0</v>
      </c>
    </row>
    <row r="50" spans="7:7" s="46" customFormat="1">
      <c r="G50" s="99"/>
    </row>
  </sheetData>
  <sheetProtection password="CC1A" sheet="1" objects="1" scenarios="1"/>
  <mergeCells count="8">
    <mergeCell ref="D6:H6"/>
    <mergeCell ref="C4:H4"/>
    <mergeCell ref="B1:B2"/>
    <mergeCell ref="C1:C2"/>
    <mergeCell ref="D1:D2"/>
    <mergeCell ref="E1:E2"/>
    <mergeCell ref="F1:F2"/>
    <mergeCell ref="G1:H1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 differentFirst="1">
    <oddHeader>&amp;L&amp;"ISOCPEUR,Regular"&amp;G/ Pušća 103 / HR – 51513 Omišalj / &amp;"ISOCPEUR,Bold"oib&amp;"ISOCPEUR,Regular" 12459462285 / &amp;"ISOCPEUR,Bold"tel&amp;"ISOCPEUR,Regular" +385 51 841 666 / &amp;"ISOCPEUR,Bold"e-mail&amp;"ISOCPEUR,Regular" projecta@dinocop.hr</oddHeader>
    <oddFooter>&amp;L&amp;"ISOCPEUR,Bold"građevina:&amp;"ISOCPEUR,Regular" osnovna škola nikola tesla
&amp;"ISOCPEUR,Bold"investitor:&amp;"ISOCPEUR,Regular" grad rijeka&amp;R&amp;"ISOCPEUR,Regular"oznaka projekta: &amp;"ISOCPEUR,Bold"PR-2-17-046</oddFooter>
  </headerFooter>
  <rowBreaks count="2" manualBreakCount="2">
    <brk id="14" min="1" max="7" man="1"/>
    <brk id="23" min="1" max="7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  <pageSetUpPr fitToPage="1"/>
  </sheetPr>
  <dimension ref="B1:I45"/>
  <sheetViews>
    <sheetView showGridLines="0" showZeros="0" topLeftCell="A6" zoomScaleNormal="100" zoomScaleSheetLayoutView="100" workbookViewId="0">
      <selection activeCell="G6" sqref="G6"/>
    </sheetView>
  </sheetViews>
  <sheetFormatPr defaultRowHeight="13.5"/>
  <cols>
    <col min="1" max="1" width="5.7109375" style="31" customWidth="1"/>
    <col min="2" max="2" width="4.7109375" style="31" customWidth="1"/>
    <col min="3" max="3" width="17.7109375" style="31" customWidth="1"/>
    <col min="4" max="4" width="46.7109375" style="31" customWidth="1"/>
    <col min="5" max="5" width="5.7109375" style="31" customWidth="1"/>
    <col min="6" max="7" width="10.7109375" style="31" customWidth="1"/>
    <col min="8" max="8" width="10.7109375" style="46" customWidth="1"/>
    <col min="9" max="9" width="10.42578125" style="31" customWidth="1"/>
    <col min="10" max="16384" width="9.140625" style="31"/>
  </cols>
  <sheetData>
    <row r="1" spans="2:9" s="25" customFormat="1" ht="15" customHeight="1">
      <c r="B1" s="166" t="s">
        <v>18</v>
      </c>
      <c r="C1" s="167" t="s">
        <v>17</v>
      </c>
      <c r="D1" s="168" t="s">
        <v>16</v>
      </c>
      <c r="E1" s="169" t="s">
        <v>15</v>
      </c>
      <c r="F1" s="170" t="s">
        <v>14</v>
      </c>
      <c r="G1" s="170" t="s">
        <v>13</v>
      </c>
      <c r="H1" s="170"/>
    </row>
    <row r="2" spans="2:9" s="25" customFormat="1" ht="15" customHeight="1">
      <c r="B2" s="166"/>
      <c r="C2" s="167"/>
      <c r="D2" s="168"/>
      <c r="E2" s="169"/>
      <c r="F2" s="170"/>
      <c r="G2" s="159" t="s">
        <v>12</v>
      </c>
      <c r="H2" s="160" t="s">
        <v>11</v>
      </c>
    </row>
    <row r="3" spans="2:9" ht="7.5" customHeight="1">
      <c r="B3" s="26"/>
      <c r="C3" s="27"/>
      <c r="D3" s="27"/>
      <c r="E3" s="28"/>
      <c r="F3" s="29"/>
      <c r="G3" s="27"/>
      <c r="H3" s="30"/>
    </row>
    <row r="4" spans="2:9" ht="20.100000000000001" customHeight="1">
      <c r="B4" s="32">
        <v>200</v>
      </c>
      <c r="C4" s="165" t="s">
        <v>36</v>
      </c>
      <c r="D4" s="165"/>
      <c r="E4" s="165"/>
      <c r="F4" s="165"/>
      <c r="G4" s="165"/>
      <c r="H4" s="165"/>
    </row>
    <row r="5" spans="2:9" ht="7.5" customHeight="1">
      <c r="B5" s="26"/>
      <c r="C5" s="27"/>
      <c r="D5" s="27"/>
      <c r="E5" s="28"/>
      <c r="F5" s="29"/>
      <c r="G5" s="27"/>
      <c r="H5" s="30"/>
    </row>
    <row r="6" spans="2:9" ht="42.75" customHeight="1">
      <c r="B6" s="48">
        <v>201</v>
      </c>
      <c r="C6" s="6" t="s">
        <v>80</v>
      </c>
      <c r="D6" s="3" t="s">
        <v>81</v>
      </c>
      <c r="E6" s="51" t="s">
        <v>19</v>
      </c>
      <c r="F6" s="34">
        <v>1960</v>
      </c>
      <c r="G6" s="67"/>
      <c r="H6" s="34">
        <f t="shared" ref="H6:H7" si="0">F6*G6</f>
        <v>0</v>
      </c>
    </row>
    <row r="7" spans="2:9" ht="101.25" customHeight="1">
      <c r="B7" s="48">
        <v>202</v>
      </c>
      <c r="C7" s="6" t="s">
        <v>82</v>
      </c>
      <c r="D7" s="3" t="s">
        <v>85</v>
      </c>
      <c r="E7" s="51" t="s">
        <v>19</v>
      </c>
      <c r="F7" s="37">
        <v>2947.5</v>
      </c>
      <c r="G7" s="67"/>
      <c r="H7" s="34">
        <f t="shared" si="0"/>
        <v>0</v>
      </c>
      <c r="I7" s="64"/>
    </row>
    <row r="8" spans="2:9" ht="64.5" customHeight="1">
      <c r="B8" s="48">
        <v>203</v>
      </c>
      <c r="C8" s="6" t="s">
        <v>83</v>
      </c>
      <c r="D8" s="3" t="s">
        <v>84</v>
      </c>
      <c r="E8" s="51" t="s">
        <v>19</v>
      </c>
      <c r="F8" s="37">
        <v>2947.5</v>
      </c>
      <c r="G8" s="67"/>
      <c r="H8" s="34">
        <f t="shared" ref="H8" si="1">F8*G8</f>
        <v>0</v>
      </c>
      <c r="I8" s="64"/>
    </row>
    <row r="9" spans="2:9" ht="101.25" customHeight="1">
      <c r="B9" s="48">
        <v>204</v>
      </c>
      <c r="C9" s="6" t="s">
        <v>86</v>
      </c>
      <c r="D9" s="3" t="s">
        <v>87</v>
      </c>
      <c r="E9" s="51" t="s">
        <v>19</v>
      </c>
      <c r="F9" s="34">
        <v>7947.5</v>
      </c>
      <c r="G9" s="67"/>
      <c r="H9" s="34">
        <f t="shared" ref="H9" si="2">F9*G9</f>
        <v>0</v>
      </c>
    </row>
    <row r="10" spans="2:9" ht="101.25" customHeight="1">
      <c r="B10" s="48">
        <v>205</v>
      </c>
      <c r="C10" s="6" t="s">
        <v>90</v>
      </c>
      <c r="D10" s="3" t="s">
        <v>91</v>
      </c>
      <c r="E10" s="51" t="s">
        <v>19</v>
      </c>
      <c r="F10" s="34">
        <v>725</v>
      </c>
      <c r="G10" s="67"/>
      <c r="H10" s="34">
        <f t="shared" ref="H10" si="3">F10*G10</f>
        <v>0</v>
      </c>
    </row>
    <row r="11" spans="2:9" ht="101.25" customHeight="1">
      <c r="B11" s="48">
        <v>206</v>
      </c>
      <c r="C11" s="6" t="s">
        <v>88</v>
      </c>
      <c r="D11" s="3" t="s">
        <v>89</v>
      </c>
      <c r="E11" s="7" t="s">
        <v>21</v>
      </c>
      <c r="F11" s="34">
        <v>240</v>
      </c>
      <c r="G11" s="67"/>
      <c r="H11" s="34">
        <f t="shared" ref="H11" si="4">F11*G11</f>
        <v>0</v>
      </c>
    </row>
    <row r="12" spans="2:9" ht="7.5" customHeight="1">
      <c r="B12" s="26"/>
      <c r="C12" s="27"/>
      <c r="D12" s="27"/>
      <c r="E12" s="28"/>
      <c r="F12" s="29"/>
      <c r="G12" s="27"/>
      <c r="H12" s="30"/>
    </row>
    <row r="13" spans="2:9" ht="20.100000000000001" customHeight="1">
      <c r="B13" s="39">
        <v>200</v>
      </c>
      <c r="C13" s="40" t="s">
        <v>30</v>
      </c>
      <c r="D13" s="41"/>
      <c r="E13" s="42"/>
      <c r="F13" s="43"/>
      <c r="G13" s="43" t="s">
        <v>9</v>
      </c>
      <c r="H13" s="44">
        <f>SUM(H6:H12)</f>
        <v>0</v>
      </c>
    </row>
    <row r="45" spans="7:7">
      <c r="G45" s="45"/>
    </row>
  </sheetData>
  <sheetProtection password="CC1A" sheet="1" objects="1" scenarios="1"/>
  <mergeCells count="7">
    <mergeCell ref="C4:H4"/>
    <mergeCell ref="B1:B2"/>
    <mergeCell ref="C1:C2"/>
    <mergeCell ref="D1:D2"/>
    <mergeCell ref="E1:E2"/>
    <mergeCell ref="F1:F2"/>
    <mergeCell ref="G1:H1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&amp;L&amp;"ISOCPEUR,Regular"&amp;G/ Pušća 103 / HR – 51513 Omišalj / &amp;"ISOCPEUR,Bold"oib&amp;"ISOCPEUR,Regular" 12459462285 / &amp;"ISOCPEUR,Bold"tel&amp;"ISOCPEUR,Regular" +385 51 841 666 / &amp;"ISOCPEUR,Bold"e-mail&amp;"ISOCPEUR,Regular" projecta@dinocop.hr</oddHeader>
    <oddFooter>&amp;L&amp;"ISOCPEUR,Bold"građevina:&amp;"ISOCPEUR,Regular" osnovna škola nikola tesla
&amp;"ISOCPEUR,Bold"investitor:&amp;"ISOCPEUR,Regular" grad rijeka&amp;R&amp;"ISOCPEUR,Regular"oznaka projekta: &amp;"ISOCPEUR,Bold"PR-2-17-046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92D050"/>
    <pageSetUpPr fitToPage="1"/>
  </sheetPr>
  <dimension ref="B1:I46"/>
  <sheetViews>
    <sheetView showGridLines="0" showZeros="0" zoomScaleNormal="100" zoomScaleSheetLayoutView="100" workbookViewId="0">
      <pane ySplit="4" topLeftCell="A11" activePane="bottomLeft" state="frozen"/>
      <selection activeCell="G7" sqref="G7"/>
      <selection pane="bottomLeft" activeCell="G12" sqref="G12"/>
    </sheetView>
  </sheetViews>
  <sheetFormatPr defaultRowHeight="13.5"/>
  <cols>
    <col min="1" max="1" width="5.7109375" style="31" customWidth="1"/>
    <col min="2" max="2" width="4.7109375" style="31" customWidth="1"/>
    <col min="3" max="3" width="17.7109375" style="31" customWidth="1"/>
    <col min="4" max="4" width="46.7109375" style="31" customWidth="1"/>
    <col min="5" max="5" width="5.7109375" style="31" customWidth="1"/>
    <col min="6" max="7" width="10.7109375" style="31" customWidth="1"/>
    <col min="8" max="8" width="10.7109375" style="46" customWidth="1"/>
    <col min="9" max="9" width="10.42578125" style="31" customWidth="1"/>
    <col min="10" max="16384" width="9.140625" style="31"/>
  </cols>
  <sheetData>
    <row r="1" spans="2:9" s="25" customFormat="1" ht="15" customHeight="1">
      <c r="B1" s="166" t="s">
        <v>18</v>
      </c>
      <c r="C1" s="167" t="s">
        <v>17</v>
      </c>
      <c r="D1" s="168" t="s">
        <v>16</v>
      </c>
      <c r="E1" s="169" t="s">
        <v>15</v>
      </c>
      <c r="F1" s="170" t="s">
        <v>14</v>
      </c>
      <c r="G1" s="170" t="s">
        <v>13</v>
      </c>
      <c r="H1" s="170"/>
    </row>
    <row r="2" spans="2:9" s="25" customFormat="1" ht="15" customHeight="1">
      <c r="B2" s="166"/>
      <c r="C2" s="167"/>
      <c r="D2" s="168"/>
      <c r="E2" s="169"/>
      <c r="F2" s="170"/>
      <c r="G2" s="159" t="s">
        <v>12</v>
      </c>
      <c r="H2" s="160" t="s">
        <v>11</v>
      </c>
    </row>
    <row r="3" spans="2:9" ht="7.5" customHeight="1">
      <c r="B3" s="26"/>
      <c r="C3" s="27"/>
      <c r="D3" s="27"/>
      <c r="E3" s="28"/>
      <c r="F3" s="29"/>
      <c r="G3" s="27"/>
      <c r="H3" s="30"/>
    </row>
    <row r="4" spans="2:9" ht="20.100000000000001" customHeight="1">
      <c r="B4" s="32">
        <v>300</v>
      </c>
      <c r="C4" s="165" t="s">
        <v>40</v>
      </c>
      <c r="D4" s="165"/>
      <c r="E4" s="165"/>
      <c r="F4" s="165"/>
      <c r="G4" s="165"/>
      <c r="H4" s="165"/>
    </row>
    <row r="5" spans="2:9" ht="7.5" customHeight="1">
      <c r="B5" s="26"/>
      <c r="C5" s="27"/>
      <c r="D5" s="27"/>
      <c r="E5" s="28"/>
      <c r="F5" s="29"/>
      <c r="G5" s="27"/>
      <c r="H5" s="30"/>
    </row>
    <row r="6" spans="2:9" ht="79.5" customHeight="1">
      <c r="B6" s="78">
        <v>301</v>
      </c>
      <c r="C6" s="79" t="s">
        <v>92</v>
      </c>
      <c r="D6" s="80" t="s">
        <v>93</v>
      </c>
      <c r="E6" s="7" t="s">
        <v>19</v>
      </c>
      <c r="F6" s="75">
        <v>687</v>
      </c>
      <c r="G6" s="69"/>
      <c r="H6" s="75">
        <f t="shared" ref="H6" si="0">F6*G6</f>
        <v>0</v>
      </c>
      <c r="I6" s="82"/>
    </row>
    <row r="7" spans="2:9" ht="69.75" customHeight="1">
      <c r="B7" s="176">
        <v>302</v>
      </c>
      <c r="C7" s="177" t="s">
        <v>34</v>
      </c>
      <c r="D7" s="88" t="s">
        <v>94</v>
      </c>
      <c r="E7" s="7" t="s">
        <v>19</v>
      </c>
      <c r="F7" s="75">
        <v>400.25</v>
      </c>
      <c r="G7" s="69"/>
      <c r="H7" s="75">
        <f t="shared" ref="H7" si="1">F7*G7</f>
        <v>0</v>
      </c>
      <c r="I7" s="64"/>
    </row>
    <row r="8" spans="2:9" ht="69.75" customHeight="1">
      <c r="B8" s="176">
        <v>303</v>
      </c>
      <c r="C8" s="177" t="s">
        <v>39</v>
      </c>
      <c r="D8" s="88" t="s">
        <v>141</v>
      </c>
      <c r="E8" s="7" t="s">
        <v>21</v>
      </c>
      <c r="F8" s="75">
        <v>641.5</v>
      </c>
      <c r="G8" s="69"/>
      <c r="H8" s="75">
        <f t="shared" ref="H8" si="2">F8*G8</f>
        <v>0</v>
      </c>
    </row>
    <row r="9" spans="2:9" ht="69.75" customHeight="1">
      <c r="B9" s="176">
        <v>304</v>
      </c>
      <c r="C9" s="177" t="s">
        <v>95</v>
      </c>
      <c r="D9" s="88" t="s">
        <v>140</v>
      </c>
      <c r="E9" s="7" t="s">
        <v>19</v>
      </c>
      <c r="F9" s="75">
        <v>233</v>
      </c>
      <c r="G9" s="69"/>
      <c r="H9" s="75">
        <f t="shared" ref="H9" si="3">F9*G9</f>
        <v>0</v>
      </c>
    </row>
    <row r="10" spans="2:9" ht="69.75" customHeight="1">
      <c r="B10" s="176">
        <v>305</v>
      </c>
      <c r="C10" s="177" t="s">
        <v>96</v>
      </c>
      <c r="D10" s="88" t="s">
        <v>142</v>
      </c>
      <c r="E10" s="7" t="s">
        <v>19</v>
      </c>
      <c r="F10" s="75">
        <v>274</v>
      </c>
      <c r="G10" s="69"/>
      <c r="H10" s="75">
        <f t="shared" ref="H10" si="4">F10*G10</f>
        <v>0</v>
      </c>
    </row>
    <row r="11" spans="2:9" ht="69.75" customHeight="1">
      <c r="B11" s="176">
        <v>306</v>
      </c>
      <c r="C11" s="177" t="s">
        <v>97</v>
      </c>
      <c r="D11" s="88" t="s">
        <v>143</v>
      </c>
      <c r="E11" s="7" t="s">
        <v>0</v>
      </c>
      <c r="F11" s="75">
        <v>15</v>
      </c>
      <c r="G11" s="69"/>
      <c r="H11" s="75">
        <f t="shared" ref="H11" si="5">F11*G11</f>
        <v>0</v>
      </c>
    </row>
    <row r="12" spans="2:9" ht="69" customHeight="1">
      <c r="B12" s="176">
        <v>307</v>
      </c>
      <c r="C12" s="54" t="s">
        <v>98</v>
      </c>
      <c r="D12" s="88" t="s">
        <v>144</v>
      </c>
      <c r="E12" s="7" t="s">
        <v>0</v>
      </c>
      <c r="F12" s="75">
        <v>29</v>
      </c>
      <c r="G12" s="69"/>
      <c r="H12" s="75">
        <f t="shared" ref="H12" si="6">F12*G12</f>
        <v>0</v>
      </c>
    </row>
    <row r="13" spans="2:9" ht="7.5" customHeight="1">
      <c r="B13" s="178"/>
      <c r="C13" s="179"/>
      <c r="D13" s="179"/>
      <c r="E13" s="180"/>
      <c r="F13" s="181"/>
      <c r="G13" s="179"/>
      <c r="H13" s="182"/>
    </row>
    <row r="14" spans="2:9" s="35" customFormat="1" ht="20.100000000000001" customHeight="1">
      <c r="B14" s="183">
        <v>300</v>
      </c>
      <c r="C14" s="184" t="s">
        <v>33</v>
      </c>
      <c r="D14" s="185"/>
      <c r="E14" s="186"/>
      <c r="F14" s="187"/>
      <c r="G14" s="43" t="s">
        <v>9</v>
      </c>
      <c r="H14" s="188">
        <f>SUM(H6:H13)</f>
        <v>0</v>
      </c>
    </row>
    <row r="30" spans="4:4">
      <c r="D30" s="64"/>
    </row>
    <row r="46" spans="7:7">
      <c r="G46" s="45"/>
    </row>
  </sheetData>
  <sheetProtection password="CC1A" sheet="1" objects="1" scenarios="1"/>
  <mergeCells count="7">
    <mergeCell ref="C4:H4"/>
    <mergeCell ref="G1:H1"/>
    <mergeCell ref="B1:B2"/>
    <mergeCell ref="C1:C2"/>
    <mergeCell ref="D1:D2"/>
    <mergeCell ref="E1:E2"/>
    <mergeCell ref="F1:F2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&amp;L&amp;"ISOCPEUR,Regular"&amp;G/ Pušća 103 / HR – 51513 Omišalj / &amp;"ISOCPEUR,Bold"oib&amp;"ISOCPEUR,Regular" 12459462285 / &amp;"ISOCPEUR,Bold"tel&amp;"ISOCPEUR,Regular" +385 51 841 666 / &amp;"ISOCPEUR,Bold"e-mail&amp;"ISOCPEUR,Regular" projecta@dinocop.hr</oddHeader>
    <oddFooter>&amp;L&amp;"ISOCPEUR,Bold"građevina:&amp;"ISOCPEUR,Regular" osnovna škola nikola tesla
&amp;"ISOCPEUR,Bold"investitor:&amp;"ISOCPEUR,Regular" grad rijeka&amp;R&amp;"ISOCPEUR,Regular"oznaka projekta: &amp;"ISOCPEUR,Bold"PR-2-17-046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92D050"/>
    <pageSetUpPr fitToPage="1"/>
  </sheetPr>
  <dimension ref="B1:I31"/>
  <sheetViews>
    <sheetView showGridLines="0" showZeros="0" topLeftCell="A31" zoomScaleNormal="100" zoomScaleSheetLayoutView="100" workbookViewId="0">
      <selection activeCell="H6" sqref="H6"/>
    </sheetView>
  </sheetViews>
  <sheetFormatPr defaultRowHeight="13.5"/>
  <cols>
    <col min="1" max="1" width="5.7109375" style="31" customWidth="1"/>
    <col min="2" max="2" width="4.7109375" style="31" customWidth="1"/>
    <col min="3" max="3" width="17.7109375" style="31" customWidth="1"/>
    <col min="4" max="4" width="27.5703125" style="31" customWidth="1"/>
    <col min="5" max="5" width="19.85546875" style="31" customWidth="1"/>
    <col min="6" max="6" width="5.7109375" style="31" customWidth="1"/>
    <col min="7" max="7" width="10.7109375" style="31" customWidth="1"/>
    <col min="8" max="9" width="10.7109375" style="46" customWidth="1"/>
    <col min="10" max="10" width="10.42578125" style="31" customWidth="1"/>
    <col min="11" max="16384" width="9.140625" style="31"/>
  </cols>
  <sheetData>
    <row r="1" spans="2:9" s="25" customFormat="1" ht="15" customHeight="1">
      <c r="B1" s="166" t="s">
        <v>18</v>
      </c>
      <c r="C1" s="167" t="s">
        <v>17</v>
      </c>
      <c r="D1" s="189" t="s">
        <v>16</v>
      </c>
      <c r="E1" s="190"/>
      <c r="F1" s="169" t="s">
        <v>15</v>
      </c>
      <c r="G1" s="170" t="s">
        <v>14</v>
      </c>
      <c r="H1" s="173" t="s">
        <v>13</v>
      </c>
      <c r="I1" s="173"/>
    </row>
    <row r="2" spans="2:9" s="25" customFormat="1" ht="15" customHeight="1">
      <c r="B2" s="166"/>
      <c r="C2" s="167"/>
      <c r="D2" s="191"/>
      <c r="E2" s="192"/>
      <c r="F2" s="169"/>
      <c r="G2" s="170"/>
      <c r="H2" s="160" t="s">
        <v>12</v>
      </c>
      <c r="I2" s="160" t="s">
        <v>11</v>
      </c>
    </row>
    <row r="3" spans="2:9" ht="7.5" customHeight="1">
      <c r="B3" s="26"/>
      <c r="C3" s="27"/>
      <c r="D3" s="27"/>
      <c r="E3" s="27"/>
      <c r="F3" s="28"/>
      <c r="G3" s="29"/>
      <c r="H3" s="27"/>
      <c r="I3" s="30"/>
    </row>
    <row r="4" spans="2:9" ht="20.100000000000001" customHeight="1">
      <c r="B4" s="32">
        <v>400</v>
      </c>
      <c r="C4" s="165" t="s">
        <v>187</v>
      </c>
      <c r="D4" s="165"/>
      <c r="E4" s="165"/>
      <c r="F4" s="165"/>
      <c r="G4" s="165"/>
      <c r="H4" s="165"/>
      <c r="I4" s="165"/>
    </row>
    <row r="5" spans="2:9" ht="7.5" customHeight="1">
      <c r="B5" s="26"/>
      <c r="C5" s="27"/>
      <c r="D5" s="27"/>
      <c r="E5" s="27"/>
      <c r="F5" s="28"/>
      <c r="G5" s="29"/>
      <c r="H5" s="27"/>
      <c r="I5" s="30"/>
    </row>
    <row r="6" spans="2:9" ht="42" customHeight="1">
      <c r="B6" s="78">
        <v>401</v>
      </c>
      <c r="C6" s="193" t="s">
        <v>99</v>
      </c>
      <c r="D6" s="194" t="s">
        <v>100</v>
      </c>
      <c r="E6" s="195"/>
      <c r="F6" s="196" t="s">
        <v>0</v>
      </c>
      <c r="G6" s="37">
        <v>1</v>
      </c>
      <c r="H6" s="69"/>
      <c r="I6" s="37">
        <f>G6*H6</f>
        <v>0</v>
      </c>
    </row>
    <row r="7" spans="2:9" s="83" customFormat="1" ht="66.75" customHeight="1">
      <c r="B7" s="197">
        <v>402</v>
      </c>
      <c r="C7" s="198" t="s">
        <v>101</v>
      </c>
      <c r="D7" s="171" t="s">
        <v>145</v>
      </c>
      <c r="E7" s="172"/>
      <c r="F7" s="199"/>
      <c r="G7" s="200"/>
      <c r="H7" s="200"/>
      <c r="I7" s="201"/>
    </row>
    <row r="8" spans="2:9" ht="15" customHeight="1">
      <c r="B8" s="202"/>
      <c r="C8" s="203"/>
      <c r="D8" s="204" t="s">
        <v>102</v>
      </c>
      <c r="E8" s="205"/>
      <c r="F8" s="206" t="s">
        <v>0</v>
      </c>
      <c r="G8" s="207">
        <v>17</v>
      </c>
      <c r="H8" s="70"/>
      <c r="I8" s="208">
        <f t="shared" ref="I8:I29" si="0">G8*H8</f>
        <v>0</v>
      </c>
    </row>
    <row r="9" spans="2:9" ht="15" customHeight="1">
      <c r="B9" s="202"/>
      <c r="C9" s="203"/>
      <c r="D9" s="204" t="s">
        <v>103</v>
      </c>
      <c r="E9" s="205"/>
      <c r="F9" s="206" t="s">
        <v>0</v>
      </c>
      <c r="G9" s="207">
        <v>10</v>
      </c>
      <c r="H9" s="70"/>
      <c r="I9" s="208">
        <f t="shared" si="0"/>
        <v>0</v>
      </c>
    </row>
    <row r="10" spans="2:9" ht="15" customHeight="1">
      <c r="B10" s="209"/>
      <c r="C10" s="210"/>
      <c r="D10" s="204" t="s">
        <v>104</v>
      </c>
      <c r="E10" s="205"/>
      <c r="F10" s="206" t="s">
        <v>0</v>
      </c>
      <c r="G10" s="207">
        <v>30</v>
      </c>
      <c r="H10" s="70"/>
      <c r="I10" s="208">
        <f t="shared" si="0"/>
        <v>0</v>
      </c>
    </row>
    <row r="11" spans="2:9" ht="81" customHeight="1">
      <c r="B11" s="78">
        <v>403</v>
      </c>
      <c r="C11" s="79" t="s">
        <v>105</v>
      </c>
      <c r="D11" s="194" t="s">
        <v>150</v>
      </c>
      <c r="E11" s="195"/>
      <c r="F11" s="211" t="s">
        <v>19</v>
      </c>
      <c r="G11" s="37">
        <v>305.5</v>
      </c>
      <c r="H11" s="69"/>
      <c r="I11" s="37">
        <f t="shared" si="0"/>
        <v>0</v>
      </c>
    </row>
    <row r="12" spans="2:9" ht="74.25" customHeight="1">
      <c r="B12" s="78">
        <v>404</v>
      </c>
      <c r="C12" s="79" t="s">
        <v>106</v>
      </c>
      <c r="D12" s="212" t="s">
        <v>146</v>
      </c>
      <c r="E12" s="212"/>
      <c r="F12" s="7" t="s">
        <v>21</v>
      </c>
      <c r="G12" s="37">
        <v>100</v>
      </c>
      <c r="H12" s="69"/>
      <c r="I12" s="37">
        <f t="shared" si="0"/>
        <v>0</v>
      </c>
    </row>
    <row r="13" spans="2:9" ht="81.75" customHeight="1">
      <c r="B13" s="78">
        <v>405</v>
      </c>
      <c r="C13" s="79" t="s">
        <v>106</v>
      </c>
      <c r="D13" s="212" t="s">
        <v>147</v>
      </c>
      <c r="E13" s="212"/>
      <c r="F13" s="7" t="s">
        <v>21</v>
      </c>
      <c r="G13" s="37">
        <v>50</v>
      </c>
      <c r="H13" s="69"/>
      <c r="I13" s="37">
        <f t="shared" si="0"/>
        <v>0</v>
      </c>
    </row>
    <row r="14" spans="2:9" ht="69" customHeight="1">
      <c r="B14" s="78">
        <v>406</v>
      </c>
      <c r="C14" s="79" t="s">
        <v>109</v>
      </c>
      <c r="D14" s="212" t="s">
        <v>148</v>
      </c>
      <c r="E14" s="212"/>
      <c r="F14" s="7" t="s">
        <v>21</v>
      </c>
      <c r="G14" s="37">
        <v>100</v>
      </c>
      <c r="H14" s="69"/>
      <c r="I14" s="37">
        <f t="shared" si="0"/>
        <v>0</v>
      </c>
    </row>
    <row r="15" spans="2:9" ht="66" customHeight="1">
      <c r="B15" s="78">
        <v>407</v>
      </c>
      <c r="C15" s="79" t="s">
        <v>109</v>
      </c>
      <c r="D15" s="212" t="s">
        <v>149</v>
      </c>
      <c r="E15" s="212"/>
      <c r="F15" s="7" t="s">
        <v>21</v>
      </c>
      <c r="G15" s="37">
        <v>10</v>
      </c>
      <c r="H15" s="69"/>
      <c r="I15" s="37">
        <f t="shared" si="0"/>
        <v>0</v>
      </c>
    </row>
    <row r="16" spans="2:9" ht="64.5" customHeight="1">
      <c r="B16" s="78">
        <v>408</v>
      </c>
      <c r="C16" s="79" t="s">
        <v>107</v>
      </c>
      <c r="D16" s="212" t="s">
        <v>151</v>
      </c>
      <c r="E16" s="212"/>
      <c r="F16" s="7" t="s">
        <v>0</v>
      </c>
      <c r="G16" s="37">
        <v>10</v>
      </c>
      <c r="H16" s="69"/>
      <c r="I16" s="37">
        <f t="shared" si="0"/>
        <v>0</v>
      </c>
    </row>
    <row r="17" spans="2:9" ht="57" customHeight="1">
      <c r="B17" s="78">
        <v>409</v>
      </c>
      <c r="C17" s="79" t="s">
        <v>107</v>
      </c>
      <c r="D17" s="212" t="s">
        <v>152</v>
      </c>
      <c r="E17" s="212"/>
      <c r="F17" s="7" t="s">
        <v>0</v>
      </c>
      <c r="G17" s="37">
        <v>5</v>
      </c>
      <c r="H17" s="69"/>
      <c r="I17" s="37">
        <f t="shared" si="0"/>
        <v>0</v>
      </c>
    </row>
    <row r="18" spans="2:9" ht="57" customHeight="1">
      <c r="B18" s="78">
        <v>410</v>
      </c>
      <c r="C18" s="79" t="s">
        <v>108</v>
      </c>
      <c r="D18" s="212" t="s">
        <v>153</v>
      </c>
      <c r="E18" s="212"/>
      <c r="F18" s="7" t="s">
        <v>0</v>
      </c>
      <c r="G18" s="37">
        <v>5</v>
      </c>
      <c r="H18" s="69"/>
      <c r="I18" s="37">
        <f t="shared" si="0"/>
        <v>0</v>
      </c>
    </row>
    <row r="19" spans="2:9" ht="77.25" customHeight="1">
      <c r="B19" s="78">
        <v>411</v>
      </c>
      <c r="C19" s="79" t="s">
        <v>110</v>
      </c>
      <c r="D19" s="213" t="s">
        <v>154</v>
      </c>
      <c r="E19" s="214"/>
      <c r="F19" s="7" t="s">
        <v>21</v>
      </c>
      <c r="G19" s="37">
        <v>40</v>
      </c>
      <c r="H19" s="69"/>
      <c r="I19" s="37">
        <f t="shared" si="0"/>
        <v>0</v>
      </c>
    </row>
    <row r="20" spans="2:9" ht="78.75" customHeight="1">
      <c r="B20" s="78">
        <v>412</v>
      </c>
      <c r="C20" s="79" t="s">
        <v>110</v>
      </c>
      <c r="D20" s="215" t="s">
        <v>155</v>
      </c>
      <c r="E20" s="216"/>
      <c r="F20" s="7" t="s">
        <v>21</v>
      </c>
      <c r="G20" s="37">
        <v>20</v>
      </c>
      <c r="H20" s="69"/>
      <c r="I20" s="37">
        <f t="shared" si="0"/>
        <v>0</v>
      </c>
    </row>
    <row r="21" spans="2:9" ht="57" customHeight="1">
      <c r="B21" s="78">
        <v>413</v>
      </c>
      <c r="C21" s="79" t="s">
        <v>111</v>
      </c>
      <c r="D21" s="217" t="s">
        <v>160</v>
      </c>
      <c r="E21" s="218"/>
      <c r="F21" s="7" t="s">
        <v>0</v>
      </c>
      <c r="G21" s="37">
        <v>10</v>
      </c>
      <c r="H21" s="69"/>
      <c r="I21" s="37">
        <f t="shared" si="0"/>
        <v>0</v>
      </c>
    </row>
    <row r="22" spans="2:9" ht="75.75" customHeight="1">
      <c r="B22" s="78">
        <v>414</v>
      </c>
      <c r="C22" s="79" t="s">
        <v>113</v>
      </c>
      <c r="D22" s="212" t="s">
        <v>112</v>
      </c>
      <c r="E22" s="212"/>
      <c r="F22" s="7" t="s">
        <v>19</v>
      </c>
      <c r="G22" s="37">
        <v>80</v>
      </c>
      <c r="H22" s="69"/>
      <c r="I22" s="37">
        <f t="shared" si="0"/>
        <v>0</v>
      </c>
    </row>
    <row r="23" spans="2:9" ht="82.5" customHeight="1">
      <c r="B23" s="78">
        <v>415</v>
      </c>
      <c r="C23" s="79" t="s">
        <v>114</v>
      </c>
      <c r="D23" s="212" t="s">
        <v>210</v>
      </c>
      <c r="E23" s="212"/>
      <c r="F23" s="7" t="s">
        <v>19</v>
      </c>
      <c r="G23" s="37">
        <v>250</v>
      </c>
      <c r="H23" s="69"/>
      <c r="I23" s="37">
        <f t="shared" si="0"/>
        <v>0</v>
      </c>
    </row>
    <row r="24" spans="2:9" ht="67.5" customHeight="1">
      <c r="B24" s="78">
        <v>416</v>
      </c>
      <c r="C24" s="79" t="s">
        <v>117</v>
      </c>
      <c r="D24" s="212" t="s">
        <v>159</v>
      </c>
      <c r="E24" s="212"/>
      <c r="F24" s="7" t="s">
        <v>0</v>
      </c>
      <c r="G24" s="37">
        <v>26</v>
      </c>
      <c r="H24" s="69"/>
      <c r="I24" s="37">
        <f t="shared" si="0"/>
        <v>0</v>
      </c>
    </row>
    <row r="25" spans="2:9" ht="67.5" customHeight="1">
      <c r="B25" s="78">
        <v>417</v>
      </c>
      <c r="C25" s="79" t="s">
        <v>118</v>
      </c>
      <c r="D25" s="212" t="s">
        <v>158</v>
      </c>
      <c r="E25" s="212"/>
      <c r="F25" s="7" t="s">
        <v>0</v>
      </c>
      <c r="G25" s="37">
        <v>10</v>
      </c>
      <c r="H25" s="69"/>
      <c r="I25" s="37">
        <f t="shared" si="0"/>
        <v>0</v>
      </c>
    </row>
    <row r="26" spans="2:9" ht="67.5" customHeight="1">
      <c r="B26" s="78">
        <v>418</v>
      </c>
      <c r="C26" s="79" t="s">
        <v>115</v>
      </c>
      <c r="D26" s="212" t="s">
        <v>156</v>
      </c>
      <c r="E26" s="212"/>
      <c r="F26" s="7" t="s">
        <v>0</v>
      </c>
      <c r="G26" s="37">
        <v>10</v>
      </c>
      <c r="H26" s="69"/>
      <c r="I26" s="37">
        <f t="shared" si="0"/>
        <v>0</v>
      </c>
    </row>
    <row r="27" spans="2:9" ht="57" customHeight="1">
      <c r="B27" s="78">
        <v>419</v>
      </c>
      <c r="C27" s="79" t="s">
        <v>116</v>
      </c>
      <c r="D27" s="212" t="s">
        <v>157</v>
      </c>
      <c r="E27" s="212"/>
      <c r="F27" s="7" t="s">
        <v>0</v>
      </c>
      <c r="G27" s="37">
        <v>5</v>
      </c>
      <c r="H27" s="69"/>
      <c r="I27" s="37">
        <f t="shared" si="0"/>
        <v>0</v>
      </c>
    </row>
    <row r="28" spans="2:9" ht="57" customHeight="1">
      <c r="B28" s="78">
        <v>420</v>
      </c>
      <c r="C28" s="79" t="s">
        <v>119</v>
      </c>
      <c r="D28" s="212" t="s">
        <v>161</v>
      </c>
      <c r="E28" s="212"/>
      <c r="F28" s="7" t="s">
        <v>0</v>
      </c>
      <c r="G28" s="37">
        <v>2</v>
      </c>
      <c r="H28" s="69"/>
      <c r="I28" s="37">
        <f t="shared" si="0"/>
        <v>0</v>
      </c>
    </row>
    <row r="29" spans="2:9" ht="68.25" customHeight="1">
      <c r="B29" s="78">
        <v>421</v>
      </c>
      <c r="C29" s="79" t="s">
        <v>120</v>
      </c>
      <c r="D29" s="212" t="s">
        <v>162</v>
      </c>
      <c r="E29" s="212"/>
      <c r="F29" s="7" t="s">
        <v>0</v>
      </c>
      <c r="G29" s="37">
        <v>5</v>
      </c>
      <c r="H29" s="69"/>
      <c r="I29" s="37">
        <f t="shared" si="0"/>
        <v>0</v>
      </c>
    </row>
    <row r="30" spans="2:9" ht="7.5" customHeight="1">
      <c r="B30" s="26"/>
      <c r="C30" s="27"/>
      <c r="D30" s="27"/>
      <c r="E30" s="27"/>
      <c r="F30" s="28"/>
      <c r="G30" s="29"/>
      <c r="H30" s="27"/>
      <c r="I30" s="30"/>
    </row>
    <row r="31" spans="2:9" ht="20.100000000000001" customHeight="1">
      <c r="B31" s="219">
        <v>400</v>
      </c>
      <c r="C31" s="220" t="s">
        <v>188</v>
      </c>
      <c r="D31" s="221"/>
      <c r="E31" s="221"/>
      <c r="F31" s="222"/>
      <c r="G31" s="223"/>
      <c r="H31" s="224" t="s">
        <v>9</v>
      </c>
      <c r="I31" s="225">
        <f>SUM(I6:I30)</f>
        <v>0</v>
      </c>
    </row>
  </sheetData>
  <sheetProtection password="CC1A" sheet="1" objects="1" scenarios="1"/>
  <mergeCells count="32">
    <mergeCell ref="D28:E28"/>
    <mergeCell ref="D29:E29"/>
    <mergeCell ref="F7:I7"/>
    <mergeCell ref="D14:E14"/>
    <mergeCell ref="D13:E13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C4:I4"/>
    <mergeCell ref="H1:I1"/>
    <mergeCell ref="B1:B2"/>
    <mergeCell ref="C1:C2"/>
    <mergeCell ref="D1:D2"/>
    <mergeCell ref="F1:F2"/>
    <mergeCell ref="G1:G2"/>
    <mergeCell ref="D6:E6"/>
    <mergeCell ref="D7:E7"/>
    <mergeCell ref="D11:E11"/>
    <mergeCell ref="D12:E12"/>
    <mergeCell ref="D8:E8"/>
    <mergeCell ref="D9:E9"/>
    <mergeCell ref="D10:E10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Header>&amp;L&amp;"ISOCPEUR,Regular"&amp;G/ Pušća 103 / HR – 51513 Omišalj / &amp;"ISOCPEUR,Bold"oib&amp;"ISOCPEUR,Regular" 12459462285 / &amp;"ISOCPEUR,Bold"tel&amp;"ISOCPEUR,Regular" +385 51 841 666 / &amp;"ISOCPEUR,Bold"e-mail&amp;"ISOCPEUR,Regular" projecta@dinocop.hr</oddHeader>
    <oddFooter>&amp;L&amp;"ISOCPEUR,Bold"građevina:&amp;"ISOCPEUR,Regular" osnovna škola nikola tesla
&amp;"ISOCPEUR,Bold"investitor:&amp;"ISOCPEUR,Regular" grad rijeka&amp;R&amp;"ISOCPEUR,Regular"oznaka projekta: &amp;"ISOCPEUR,Bold"PR-2-17-046</oddFooter>
  </headerFooter>
  <rowBreaks count="1" manualBreakCount="1">
    <brk id="20" min="1" max="8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  <pageSetUpPr fitToPage="1"/>
  </sheetPr>
  <dimension ref="B1:I19"/>
  <sheetViews>
    <sheetView showGridLines="0" showZeros="0" zoomScaleNormal="100" zoomScaleSheetLayoutView="100" workbookViewId="0">
      <pane ySplit="4" topLeftCell="A5" activePane="bottomLeft" state="frozen"/>
      <selection activeCell="G7" sqref="G7"/>
      <selection pane="bottomLeft" activeCell="H7" sqref="H7"/>
    </sheetView>
  </sheetViews>
  <sheetFormatPr defaultRowHeight="13.5"/>
  <cols>
    <col min="1" max="1" width="5.7109375" style="31" customWidth="1"/>
    <col min="2" max="2" width="4.7109375" style="31" customWidth="1"/>
    <col min="3" max="3" width="17.7109375" style="31" customWidth="1"/>
    <col min="4" max="4" width="27.5703125" style="31" customWidth="1"/>
    <col min="5" max="5" width="19.85546875" style="31" customWidth="1"/>
    <col min="6" max="6" width="5.7109375" style="31" customWidth="1"/>
    <col min="7" max="7" width="10.7109375" style="31" customWidth="1"/>
    <col min="8" max="9" width="10.7109375" style="46" customWidth="1"/>
    <col min="10" max="10" width="10.42578125" style="31" customWidth="1"/>
    <col min="11" max="16384" width="9.140625" style="31"/>
  </cols>
  <sheetData>
    <row r="1" spans="2:9" s="25" customFormat="1" ht="15" customHeight="1">
      <c r="B1" s="166" t="s">
        <v>18</v>
      </c>
      <c r="C1" s="167" t="s">
        <v>17</v>
      </c>
      <c r="D1" s="168" t="s">
        <v>16</v>
      </c>
      <c r="E1" s="168"/>
      <c r="F1" s="169" t="s">
        <v>15</v>
      </c>
      <c r="G1" s="170" t="s">
        <v>14</v>
      </c>
      <c r="H1" s="173" t="s">
        <v>13</v>
      </c>
      <c r="I1" s="173"/>
    </row>
    <row r="2" spans="2:9" s="25" customFormat="1" ht="15" customHeight="1">
      <c r="B2" s="166"/>
      <c r="C2" s="167"/>
      <c r="D2" s="168"/>
      <c r="E2" s="168"/>
      <c r="F2" s="169"/>
      <c r="G2" s="170"/>
      <c r="H2" s="160" t="s">
        <v>12</v>
      </c>
      <c r="I2" s="160" t="s">
        <v>11</v>
      </c>
    </row>
    <row r="3" spans="2:9" ht="7.5" customHeight="1">
      <c r="B3" s="26"/>
      <c r="C3" s="27"/>
      <c r="D3" s="27"/>
      <c r="E3" s="27"/>
      <c r="F3" s="28"/>
      <c r="G3" s="29"/>
      <c r="H3" s="30"/>
      <c r="I3" s="30"/>
    </row>
    <row r="4" spans="2:9" ht="20.100000000000001" customHeight="1">
      <c r="B4" s="32">
        <v>500</v>
      </c>
      <c r="C4" s="165" t="s">
        <v>189</v>
      </c>
      <c r="D4" s="165"/>
      <c r="E4" s="165"/>
      <c r="F4" s="165"/>
      <c r="G4" s="165"/>
      <c r="H4" s="165"/>
      <c r="I4" s="165"/>
    </row>
    <row r="5" spans="2:9" ht="7.5" customHeight="1">
      <c r="B5" s="226"/>
      <c r="C5" s="227"/>
      <c r="D5" s="227"/>
      <c r="E5" s="227"/>
      <c r="F5" s="228"/>
      <c r="G5" s="229"/>
      <c r="H5" s="230"/>
      <c r="I5" s="230"/>
    </row>
    <row r="6" spans="2:9" ht="49.5" customHeight="1">
      <c r="B6" s="48">
        <v>501</v>
      </c>
      <c r="C6" s="231" t="s">
        <v>166</v>
      </c>
      <c r="D6" s="232" t="s">
        <v>178</v>
      </c>
      <c r="E6" s="232"/>
      <c r="F6" s="233" t="s">
        <v>0</v>
      </c>
      <c r="G6" s="234">
        <v>66</v>
      </c>
      <c r="H6" s="67"/>
      <c r="I6" s="234">
        <f t="shared" ref="I6:I7" si="0">G6*H6</f>
        <v>0</v>
      </c>
    </row>
    <row r="7" spans="2:9" ht="78" customHeight="1">
      <c r="B7" s="48">
        <v>502</v>
      </c>
      <c r="C7" s="235" t="s">
        <v>167</v>
      </c>
      <c r="D7" s="232" t="s">
        <v>179</v>
      </c>
      <c r="E7" s="232"/>
      <c r="F7" s="233" t="s">
        <v>0</v>
      </c>
      <c r="G7" s="234">
        <v>66</v>
      </c>
      <c r="H7" s="67"/>
      <c r="I7" s="234">
        <f t="shared" si="0"/>
        <v>0</v>
      </c>
    </row>
    <row r="8" spans="2:9" ht="67.5" customHeight="1">
      <c r="B8" s="236">
        <v>503</v>
      </c>
      <c r="C8" s="237" t="s">
        <v>171</v>
      </c>
      <c r="D8" s="232" t="s">
        <v>180</v>
      </c>
      <c r="E8" s="232"/>
      <c r="F8" s="238"/>
      <c r="G8" s="239"/>
      <c r="H8" s="239"/>
      <c r="I8" s="240"/>
    </row>
    <row r="9" spans="2:9" s="35" customFormat="1" ht="15" customHeight="1">
      <c r="B9" s="241"/>
      <c r="C9" s="242"/>
      <c r="D9" s="243" t="s">
        <v>170</v>
      </c>
      <c r="E9" s="244"/>
      <c r="F9" s="245" t="s">
        <v>19</v>
      </c>
      <c r="G9" s="97">
        <v>79.5</v>
      </c>
      <c r="H9" s="68"/>
      <c r="I9" s="97">
        <f t="shared" ref="I9:I17" si="1">G9*H9</f>
        <v>0</v>
      </c>
    </row>
    <row r="10" spans="2:9" s="35" customFormat="1" ht="15" customHeight="1">
      <c r="B10" s="241"/>
      <c r="C10" s="242"/>
      <c r="D10" s="243" t="s">
        <v>168</v>
      </c>
      <c r="E10" s="244"/>
      <c r="F10" s="245" t="s">
        <v>19</v>
      </c>
      <c r="G10" s="97">
        <v>28</v>
      </c>
      <c r="H10" s="68"/>
      <c r="I10" s="97">
        <f t="shared" si="1"/>
        <v>0</v>
      </c>
    </row>
    <row r="11" spans="2:9" s="35" customFormat="1" ht="15" customHeight="1">
      <c r="B11" s="246"/>
      <c r="C11" s="247"/>
      <c r="D11" s="243" t="s">
        <v>169</v>
      </c>
      <c r="E11" s="244"/>
      <c r="F11" s="245" t="s">
        <v>19</v>
      </c>
      <c r="G11" s="97">
        <v>238</v>
      </c>
      <c r="H11" s="68"/>
      <c r="I11" s="97">
        <f t="shared" si="1"/>
        <v>0</v>
      </c>
    </row>
    <row r="12" spans="2:9" ht="63" customHeight="1">
      <c r="B12" s="48">
        <v>504</v>
      </c>
      <c r="C12" s="231" t="s">
        <v>172</v>
      </c>
      <c r="D12" s="232" t="s">
        <v>181</v>
      </c>
      <c r="E12" s="232"/>
      <c r="F12" s="233" t="s">
        <v>0</v>
      </c>
      <c r="G12" s="234">
        <v>5</v>
      </c>
      <c r="H12" s="67"/>
      <c r="I12" s="234">
        <f t="shared" si="1"/>
        <v>0</v>
      </c>
    </row>
    <row r="13" spans="2:9" ht="65.25" customHeight="1">
      <c r="B13" s="48">
        <v>505</v>
      </c>
      <c r="C13" s="231" t="s">
        <v>173</v>
      </c>
      <c r="D13" s="232" t="s">
        <v>182</v>
      </c>
      <c r="E13" s="232"/>
      <c r="F13" s="233" t="s">
        <v>0</v>
      </c>
      <c r="G13" s="234">
        <v>5</v>
      </c>
      <c r="H13" s="67"/>
      <c r="I13" s="234">
        <f t="shared" si="1"/>
        <v>0</v>
      </c>
    </row>
    <row r="14" spans="2:9" ht="77.25" customHeight="1">
      <c r="B14" s="48">
        <v>506</v>
      </c>
      <c r="C14" s="235" t="s">
        <v>174</v>
      </c>
      <c r="D14" s="232" t="s">
        <v>183</v>
      </c>
      <c r="E14" s="232"/>
      <c r="F14" s="233" t="s">
        <v>0</v>
      </c>
      <c r="G14" s="234">
        <v>1</v>
      </c>
      <c r="H14" s="67"/>
      <c r="I14" s="234">
        <f t="shared" si="1"/>
        <v>0</v>
      </c>
    </row>
    <row r="15" spans="2:9" ht="75" customHeight="1">
      <c r="B15" s="48">
        <v>507</v>
      </c>
      <c r="C15" s="235" t="s">
        <v>175</v>
      </c>
      <c r="D15" s="232" t="s">
        <v>184</v>
      </c>
      <c r="E15" s="232"/>
      <c r="F15" s="233" t="s">
        <v>0</v>
      </c>
      <c r="G15" s="234">
        <v>4</v>
      </c>
      <c r="H15" s="67"/>
      <c r="I15" s="234">
        <f t="shared" si="1"/>
        <v>0</v>
      </c>
    </row>
    <row r="16" spans="2:9" ht="82.5" customHeight="1">
      <c r="B16" s="48">
        <v>508</v>
      </c>
      <c r="C16" s="235" t="s">
        <v>176</v>
      </c>
      <c r="D16" s="232" t="s">
        <v>185</v>
      </c>
      <c r="E16" s="232"/>
      <c r="F16" s="233" t="s">
        <v>0</v>
      </c>
      <c r="G16" s="234">
        <v>4</v>
      </c>
      <c r="H16" s="67"/>
      <c r="I16" s="234">
        <f t="shared" si="1"/>
        <v>0</v>
      </c>
    </row>
    <row r="17" spans="2:9" ht="55.5" customHeight="1">
      <c r="B17" s="48">
        <v>509</v>
      </c>
      <c r="C17" s="235" t="s">
        <v>177</v>
      </c>
      <c r="D17" s="232" t="s">
        <v>186</v>
      </c>
      <c r="E17" s="232"/>
      <c r="F17" s="233" t="s">
        <v>0</v>
      </c>
      <c r="G17" s="234">
        <v>1</v>
      </c>
      <c r="H17" s="67"/>
      <c r="I17" s="234">
        <f t="shared" si="1"/>
        <v>0</v>
      </c>
    </row>
    <row r="18" spans="2:9" s="64" customFormat="1" ht="7.5" customHeight="1">
      <c r="B18" s="248"/>
      <c r="C18" s="249"/>
      <c r="D18" s="249"/>
      <c r="E18" s="249"/>
      <c r="F18" s="250"/>
      <c r="G18" s="251"/>
      <c r="H18" s="252"/>
      <c r="I18" s="252"/>
    </row>
    <row r="19" spans="2:9" s="35" customFormat="1" ht="20.100000000000001" customHeight="1">
      <c r="B19" s="39">
        <v>500</v>
      </c>
      <c r="C19" s="40" t="s">
        <v>190</v>
      </c>
      <c r="D19" s="40"/>
      <c r="E19" s="41"/>
      <c r="F19" s="42"/>
      <c r="G19" s="43"/>
      <c r="H19" s="253" t="s">
        <v>9</v>
      </c>
      <c r="I19" s="44">
        <f>SUM(I6:I18)</f>
        <v>0</v>
      </c>
    </row>
  </sheetData>
  <sheetProtection password="CC1A" sheet="1" objects="1" scenarios="1"/>
  <mergeCells count="22">
    <mergeCell ref="B8:B10"/>
    <mergeCell ref="C8:C10"/>
    <mergeCell ref="D8:E8"/>
    <mergeCell ref="F8:I8"/>
    <mergeCell ref="D13:E13"/>
    <mergeCell ref="D10:E10"/>
    <mergeCell ref="D11:E11"/>
    <mergeCell ref="B1:B2"/>
    <mergeCell ref="C1:C2"/>
    <mergeCell ref="D1:E2"/>
    <mergeCell ref="F1:F2"/>
    <mergeCell ref="G1:G2"/>
    <mergeCell ref="D14:E14"/>
    <mergeCell ref="D15:E15"/>
    <mergeCell ref="D16:E16"/>
    <mergeCell ref="D17:E17"/>
    <mergeCell ref="H1:I1"/>
    <mergeCell ref="C4:I4"/>
    <mergeCell ref="D6:E6"/>
    <mergeCell ref="D7:E7"/>
    <mergeCell ref="D9:E9"/>
    <mergeCell ref="D12:E12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Header>&amp;L&amp;"ISOCPEUR,Regular"&amp;G/ Pušća 103 / HR – 51513 Omišalj / &amp;"ISOCPEUR,Bold"oib&amp;"ISOCPEUR,Regular" 12459462285 / &amp;"ISOCPEUR,Bold"tel&amp;"ISOCPEUR,Regular" +385 51 841 666 / &amp;"ISOCPEUR,Bold"e-mail&amp;"ISOCPEUR,Regular" projecta@dinocop.hr</oddHeader>
    <oddFooter>&amp;L&amp;"ISOCPEUR,Bold"građevina:&amp;"ISOCPEUR,Regular" osnovna škola nikola tesla
&amp;"ISOCPEUR,Bold"investitor:&amp;"ISOCPEUR,Regular" grad rijeka&amp;R&amp;"ISOCPEUR,Regular"oznaka projekta: &amp;"ISOCPEUR,Bold"PR-2-17-046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92D050"/>
    <pageSetUpPr fitToPage="1"/>
  </sheetPr>
  <dimension ref="B1:H27"/>
  <sheetViews>
    <sheetView showGridLines="0" showZeros="0" zoomScaleNormal="100" zoomScaleSheetLayoutView="100" workbookViewId="0">
      <pane ySplit="2" topLeftCell="A3" activePane="bottomLeft" state="frozen"/>
      <selection activeCell="G7" sqref="G7"/>
      <selection pane="bottomLeft" activeCell="G9" sqref="G9"/>
    </sheetView>
  </sheetViews>
  <sheetFormatPr defaultRowHeight="13.5"/>
  <cols>
    <col min="1" max="1" width="5.7109375" style="31" customWidth="1"/>
    <col min="2" max="2" width="4.7109375" style="31" customWidth="1"/>
    <col min="3" max="3" width="17.7109375" style="31" customWidth="1"/>
    <col min="4" max="4" width="46.7109375" style="31" customWidth="1"/>
    <col min="5" max="5" width="5.7109375" style="31" customWidth="1"/>
    <col min="6" max="6" width="10.7109375" style="31" customWidth="1"/>
    <col min="7" max="7" width="10" style="65" customWidth="1"/>
    <col min="8" max="8" width="13.7109375" style="46" customWidth="1"/>
    <col min="9" max="9" width="10.42578125" style="31" customWidth="1"/>
    <col min="10" max="16384" width="9.140625" style="31"/>
  </cols>
  <sheetData>
    <row r="1" spans="2:8" s="25" customFormat="1" ht="15" customHeight="1">
      <c r="B1" s="166" t="s">
        <v>18</v>
      </c>
      <c r="C1" s="167" t="s">
        <v>17</v>
      </c>
      <c r="D1" s="168" t="s">
        <v>16</v>
      </c>
      <c r="E1" s="169" t="s">
        <v>15</v>
      </c>
      <c r="F1" s="170" t="s">
        <v>14</v>
      </c>
      <c r="G1" s="173" t="s">
        <v>13</v>
      </c>
      <c r="H1" s="173"/>
    </row>
    <row r="2" spans="2:8" s="25" customFormat="1" ht="15" customHeight="1">
      <c r="B2" s="166"/>
      <c r="C2" s="167"/>
      <c r="D2" s="168"/>
      <c r="E2" s="169"/>
      <c r="F2" s="170"/>
      <c r="G2" s="160" t="s">
        <v>12</v>
      </c>
      <c r="H2" s="160" t="s">
        <v>11</v>
      </c>
    </row>
    <row r="3" spans="2:8" ht="7.5" customHeight="1">
      <c r="B3" s="26"/>
      <c r="C3" s="27"/>
      <c r="D3" s="27"/>
      <c r="E3" s="28"/>
      <c r="F3" s="29"/>
      <c r="G3" s="47"/>
      <c r="H3" s="30"/>
    </row>
    <row r="4" spans="2:8" ht="20.100000000000001" customHeight="1">
      <c r="B4" s="32">
        <v>600</v>
      </c>
      <c r="C4" s="165" t="s">
        <v>10</v>
      </c>
      <c r="D4" s="165"/>
      <c r="E4" s="165"/>
      <c r="F4" s="165"/>
      <c r="G4" s="165"/>
      <c r="H4" s="165"/>
    </row>
    <row r="5" spans="2:8" ht="7.5" customHeight="1">
      <c r="B5" s="26"/>
      <c r="C5" s="27"/>
      <c r="D5" s="27"/>
      <c r="E5" s="28"/>
      <c r="F5" s="29"/>
      <c r="G5" s="47"/>
      <c r="H5" s="30"/>
    </row>
    <row r="6" spans="2:8" s="52" customFormat="1" ht="54">
      <c r="B6" s="48">
        <v>601</v>
      </c>
      <c r="C6" s="49" t="s">
        <v>121</v>
      </c>
      <c r="D6" s="50" t="s">
        <v>163</v>
      </c>
      <c r="E6" s="51" t="s">
        <v>20</v>
      </c>
      <c r="F6" s="34">
        <v>1</v>
      </c>
      <c r="G6" s="66"/>
      <c r="H6" s="34">
        <f t="shared" ref="H6:H9" si="0">F6*G6</f>
        <v>0</v>
      </c>
    </row>
    <row r="7" spans="2:8" s="52" customFormat="1" ht="67.5" customHeight="1">
      <c r="B7" s="48">
        <v>602</v>
      </c>
      <c r="C7" s="49" t="s">
        <v>122</v>
      </c>
      <c r="D7" s="50" t="s">
        <v>164</v>
      </c>
      <c r="E7" s="51" t="s">
        <v>0</v>
      </c>
      <c r="F7" s="34">
        <v>62</v>
      </c>
      <c r="G7" s="66"/>
      <c r="H7" s="34">
        <f t="shared" si="0"/>
        <v>0</v>
      </c>
    </row>
    <row r="8" spans="2:8" s="52" customFormat="1" ht="60" customHeight="1">
      <c r="B8" s="53">
        <v>603</v>
      </c>
      <c r="C8" s="54" t="s">
        <v>123</v>
      </c>
      <c r="D8" s="55" t="s">
        <v>214</v>
      </c>
      <c r="E8" s="56" t="s">
        <v>0</v>
      </c>
      <c r="F8" s="57">
        <v>62</v>
      </c>
      <c r="G8" s="66"/>
      <c r="H8" s="34">
        <f t="shared" si="0"/>
        <v>0</v>
      </c>
    </row>
    <row r="9" spans="2:8" s="52" customFormat="1" ht="38.25" customHeight="1">
      <c r="B9" s="53">
        <v>604</v>
      </c>
      <c r="C9" s="54" t="s">
        <v>124</v>
      </c>
      <c r="D9" s="55" t="s">
        <v>213</v>
      </c>
      <c r="E9" s="56" t="s">
        <v>165</v>
      </c>
      <c r="F9" s="57">
        <v>48</v>
      </c>
      <c r="G9" s="66"/>
      <c r="H9" s="34">
        <f t="shared" si="0"/>
        <v>0</v>
      </c>
    </row>
    <row r="10" spans="2:8" ht="7.5" customHeight="1">
      <c r="B10" s="26"/>
      <c r="C10" s="27"/>
      <c r="D10" s="27"/>
      <c r="E10" s="28"/>
      <c r="F10" s="29"/>
      <c r="G10" s="47"/>
      <c r="H10" s="30"/>
    </row>
    <row r="11" spans="2:8" s="35" customFormat="1" ht="20.100000000000001" customHeight="1">
      <c r="B11" s="58">
        <v>600</v>
      </c>
      <c r="C11" s="59" t="s">
        <v>10</v>
      </c>
      <c r="D11" s="59"/>
      <c r="E11" s="60"/>
      <c r="F11" s="61"/>
      <c r="G11" s="62" t="s">
        <v>9</v>
      </c>
      <c r="H11" s="63">
        <f>SUM(H6:H10)</f>
        <v>0</v>
      </c>
    </row>
    <row r="27" spans="4:4">
      <c r="D27" s="64"/>
    </row>
  </sheetData>
  <sheetProtection password="CC1A" sheet="1" objects="1" scenarios="1"/>
  <mergeCells count="7">
    <mergeCell ref="G1:H1"/>
    <mergeCell ref="C4:H4"/>
    <mergeCell ref="B1:B2"/>
    <mergeCell ref="C1:C2"/>
    <mergeCell ref="D1:D2"/>
    <mergeCell ref="E1:E2"/>
    <mergeCell ref="F1:F2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&amp;L&amp;"ISOCPEUR,Regular"&amp;G/ Pušća 103 / HR – 51513 Omišalj / &amp;"ISOCPEUR,Bold"oib&amp;"ISOCPEUR,Regular" 12459462285 / &amp;"ISOCPEUR,Bold"tel&amp;"ISOCPEUR,Regular" +385 51 841 666 / &amp;"ISOCPEUR,Bold"e-mail&amp;"ISOCPEUR,Regular" projecta@dinocop.hr</oddHeader>
    <oddFooter>&amp;L&amp;"ISOCPEUR,Bold"građevina:&amp;"ISOCPEUR,Regular" osnovna škola nikola tesla
&amp;"ISOCPEUR,Bold"investitor:&amp;"ISOCPEUR,Regular" grad rijeka&amp;R&amp;"ISOCPEUR,Regular"oznaka projekta: &amp;"ISOCPEUR,Bold"PR-2-17-046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C000"/>
    <pageSetUpPr fitToPage="1"/>
  </sheetPr>
  <dimension ref="B1:H40"/>
  <sheetViews>
    <sheetView showGridLines="0" showZeros="0" zoomScaleNormal="100" zoomScaleSheetLayoutView="100" workbookViewId="0">
      <pane ySplit="4" topLeftCell="A5" activePane="bottomLeft" state="frozen"/>
      <selection activeCell="H15" sqref="H15"/>
      <selection pane="bottomLeft" activeCell="G6" sqref="G6:G13"/>
    </sheetView>
  </sheetViews>
  <sheetFormatPr defaultRowHeight="13.5"/>
  <cols>
    <col min="1" max="1" width="5.7109375" style="31" customWidth="1"/>
    <col min="2" max="2" width="4.7109375" style="31" customWidth="1"/>
    <col min="3" max="3" width="17.7109375" style="31" customWidth="1"/>
    <col min="4" max="4" width="46.7109375" style="31" customWidth="1"/>
    <col min="5" max="5" width="5.7109375" style="31" customWidth="1"/>
    <col min="6" max="7" width="10.7109375" style="31" customWidth="1"/>
    <col min="8" max="8" width="10.7109375" style="46" customWidth="1"/>
    <col min="9" max="9" width="10.42578125" style="31" customWidth="1"/>
    <col min="10" max="16384" width="9.140625" style="31"/>
  </cols>
  <sheetData>
    <row r="1" spans="2:8" s="25" customFormat="1" ht="15" customHeight="1">
      <c r="B1" s="166" t="s">
        <v>18</v>
      </c>
      <c r="C1" s="167" t="s">
        <v>17</v>
      </c>
      <c r="D1" s="168" t="s">
        <v>16</v>
      </c>
      <c r="E1" s="169" t="s">
        <v>15</v>
      </c>
      <c r="F1" s="170" t="s">
        <v>14</v>
      </c>
      <c r="G1" s="170" t="s">
        <v>13</v>
      </c>
      <c r="H1" s="170"/>
    </row>
    <row r="2" spans="2:8" s="25" customFormat="1" ht="15" customHeight="1">
      <c r="B2" s="166"/>
      <c r="C2" s="167"/>
      <c r="D2" s="168"/>
      <c r="E2" s="169"/>
      <c r="F2" s="170"/>
      <c r="G2" s="159" t="s">
        <v>12</v>
      </c>
      <c r="H2" s="160" t="s">
        <v>11</v>
      </c>
    </row>
    <row r="3" spans="2:8" ht="7.5" customHeight="1">
      <c r="B3" s="26"/>
      <c r="C3" s="27"/>
      <c r="D3" s="27"/>
      <c r="E3" s="28"/>
      <c r="F3" s="29"/>
      <c r="G3" s="27"/>
      <c r="H3" s="30"/>
    </row>
    <row r="4" spans="2:8" ht="20.100000000000001" customHeight="1">
      <c r="B4" s="32">
        <v>700</v>
      </c>
      <c r="C4" s="165" t="s">
        <v>125</v>
      </c>
      <c r="D4" s="165"/>
      <c r="E4" s="165"/>
      <c r="F4" s="165"/>
      <c r="G4" s="165"/>
      <c r="H4" s="165"/>
    </row>
    <row r="5" spans="2:8" ht="7.5" customHeight="1">
      <c r="B5" s="26"/>
      <c r="C5" s="27"/>
      <c r="D5" s="27"/>
      <c r="E5" s="28"/>
      <c r="F5" s="29"/>
      <c r="G5" s="27"/>
      <c r="H5" s="30"/>
    </row>
    <row r="6" spans="2:8" s="35" customFormat="1" ht="44.25" customHeight="1">
      <c r="B6" s="33">
        <v>701</v>
      </c>
      <c r="C6" s="6" t="s">
        <v>128</v>
      </c>
      <c r="D6" s="3" t="s">
        <v>127</v>
      </c>
      <c r="E6" s="7" t="s">
        <v>21</v>
      </c>
      <c r="F6" s="23">
        <v>5</v>
      </c>
      <c r="G6" s="24"/>
      <c r="H6" s="34">
        <f t="shared" ref="H6" si="0">F6*G6</f>
        <v>0</v>
      </c>
    </row>
    <row r="7" spans="2:8" s="35" customFormat="1" ht="42.75" customHeight="1">
      <c r="B7" s="33">
        <v>702</v>
      </c>
      <c r="C7" s="6" t="s">
        <v>128</v>
      </c>
      <c r="D7" s="3" t="s">
        <v>129</v>
      </c>
      <c r="E7" s="7" t="s">
        <v>21</v>
      </c>
      <c r="F7" s="23">
        <v>5</v>
      </c>
      <c r="G7" s="24"/>
      <c r="H7" s="34">
        <f t="shared" ref="H7" si="1">F7*G7</f>
        <v>0</v>
      </c>
    </row>
    <row r="8" spans="2:8" s="35" customFormat="1" ht="42.75" customHeight="1">
      <c r="B8" s="33">
        <v>703</v>
      </c>
      <c r="C8" s="6" t="s">
        <v>130</v>
      </c>
      <c r="D8" s="3" t="s">
        <v>204</v>
      </c>
      <c r="E8" s="7" t="s">
        <v>21</v>
      </c>
      <c r="F8" s="23">
        <v>80</v>
      </c>
      <c r="G8" s="24"/>
      <c r="H8" s="34">
        <f t="shared" ref="H8" si="2">F8*G8</f>
        <v>0</v>
      </c>
    </row>
    <row r="9" spans="2:8" s="38" customFormat="1" ht="42.75" customHeight="1">
      <c r="B9" s="36">
        <v>704</v>
      </c>
      <c r="C9" s="6" t="s">
        <v>131</v>
      </c>
      <c r="D9" s="3" t="s">
        <v>132</v>
      </c>
      <c r="E9" s="7" t="s">
        <v>21</v>
      </c>
      <c r="F9" s="23">
        <v>160</v>
      </c>
      <c r="G9" s="24"/>
      <c r="H9" s="37">
        <f t="shared" ref="H9" si="3">F9*G9</f>
        <v>0</v>
      </c>
    </row>
    <row r="10" spans="2:8" s="38" customFormat="1" ht="42.75" customHeight="1">
      <c r="B10" s="36">
        <v>705</v>
      </c>
      <c r="C10" s="6" t="s">
        <v>133</v>
      </c>
      <c r="D10" s="3" t="s">
        <v>135</v>
      </c>
      <c r="E10" s="7" t="s">
        <v>19</v>
      </c>
      <c r="F10" s="23">
        <v>40</v>
      </c>
      <c r="G10" s="24"/>
      <c r="H10" s="37">
        <f t="shared" ref="H10" si="4">F10*G10</f>
        <v>0</v>
      </c>
    </row>
    <row r="11" spans="2:8" s="38" customFormat="1" ht="42.75" customHeight="1">
      <c r="B11" s="36">
        <v>706</v>
      </c>
      <c r="C11" s="6" t="s">
        <v>134</v>
      </c>
      <c r="D11" s="3" t="s">
        <v>203</v>
      </c>
      <c r="E11" s="7" t="s">
        <v>0</v>
      </c>
      <c r="F11" s="23">
        <v>6</v>
      </c>
      <c r="G11" s="24"/>
      <c r="H11" s="37">
        <f t="shared" ref="H11" si="5">F11*G11</f>
        <v>0</v>
      </c>
    </row>
    <row r="12" spans="2:8" s="38" customFormat="1" ht="42.75" customHeight="1">
      <c r="B12" s="36">
        <v>706</v>
      </c>
      <c r="C12" s="6" t="s">
        <v>205</v>
      </c>
      <c r="D12" s="3" t="s">
        <v>206</v>
      </c>
      <c r="E12" s="7" t="s">
        <v>21</v>
      </c>
      <c r="F12" s="23">
        <v>100</v>
      </c>
      <c r="G12" s="24"/>
      <c r="H12" s="37">
        <f t="shared" ref="H12" si="6">F12*G12</f>
        <v>0</v>
      </c>
    </row>
    <row r="13" spans="2:8" s="38" customFormat="1" ht="42.75" customHeight="1">
      <c r="B13" s="36">
        <v>706</v>
      </c>
      <c r="C13" s="6" t="s">
        <v>207</v>
      </c>
      <c r="D13" s="3" t="s">
        <v>208</v>
      </c>
      <c r="E13" s="7" t="s">
        <v>21</v>
      </c>
      <c r="F13" s="23">
        <v>30</v>
      </c>
      <c r="G13" s="24"/>
      <c r="H13" s="37">
        <f t="shared" ref="H13" si="7">F13*G13</f>
        <v>0</v>
      </c>
    </row>
    <row r="14" spans="2:8" ht="7.5" customHeight="1">
      <c r="B14" s="26"/>
      <c r="C14" s="27"/>
      <c r="D14" s="27"/>
      <c r="E14" s="28"/>
      <c r="F14" s="29"/>
      <c r="G14" s="27"/>
      <c r="H14" s="30"/>
    </row>
    <row r="15" spans="2:8" ht="20.100000000000001" customHeight="1">
      <c r="B15" s="39">
        <v>700</v>
      </c>
      <c r="C15" s="40" t="s">
        <v>126</v>
      </c>
      <c r="D15" s="41"/>
      <c r="E15" s="42"/>
      <c r="F15" s="43"/>
      <c r="G15" s="43" t="s">
        <v>9</v>
      </c>
      <c r="H15" s="44">
        <f>SUM(H6:H14)</f>
        <v>0</v>
      </c>
    </row>
    <row r="40" spans="2:7" s="46" customFormat="1">
      <c r="B40" s="31"/>
      <c r="C40" s="31"/>
      <c r="D40" s="31"/>
      <c r="E40" s="31"/>
      <c r="F40" s="31"/>
      <c r="G40" s="45"/>
    </row>
  </sheetData>
  <sheetProtection password="CC1A" sheet="1" objects="1" scenarios="1"/>
  <mergeCells count="7">
    <mergeCell ref="C4:H4"/>
    <mergeCell ref="G1:H1"/>
    <mergeCell ref="B1:B2"/>
    <mergeCell ref="C1:C2"/>
    <mergeCell ref="D1:D2"/>
    <mergeCell ref="E1:E2"/>
    <mergeCell ref="F1:F2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&amp;L&amp;"ISOCPEUR,Regular"&amp;G/ Pušća 103 / HR – 51513 Omišalj / &amp;"ISOCPEUR,Bold"oib&amp;"ISOCPEUR,Regular" 12459462285 / &amp;"ISOCPEUR,Bold"tel&amp;"ISOCPEUR,Regular" +385 51 841 666 / &amp;"ISOCPEUR,Bold"e-mail&amp;"ISOCPEUR,Regular" projecta@dinocop.hr</oddHeader>
    <oddFooter>&amp;L&amp;"ISOCPEUR,Bold"građevina:&amp;"ISOCPEUR,Regular" osnovna škola nikola tesla
&amp;"ISOCPEUR,Bold"investitor:&amp;"ISOCPEUR,Regular" grad rijeka&amp;R&amp;"ISOCPEUR,Regular"oznaka projekta: &amp;"ISOCPEUR,Bold"PR-2-17-046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NASLOVNA</vt:lpstr>
      <vt:lpstr>1_REKAPITULACIJA</vt:lpstr>
      <vt:lpstr>100_ZIDARSKI RADOVI</vt:lpstr>
      <vt:lpstr>200_LIČILAČKI_RADOVI</vt:lpstr>
      <vt:lpstr>300_PARKETARSKI_RADOVI</vt:lpstr>
      <vt:lpstr>400_SANITARNI ČVOROVI</vt:lpstr>
      <vt:lpstr>500_STOLARSKI RADOVI</vt:lpstr>
      <vt:lpstr>600_OSTALI_RADOVI</vt:lpstr>
      <vt:lpstr>700_ELEKTROINSTALATERSKI_RAD.</vt:lpstr>
      <vt:lpstr>'1_REKAPITULACIJA'!Print_Area</vt:lpstr>
      <vt:lpstr>'100_ZIDARSKI RADOVI'!Print_Area</vt:lpstr>
      <vt:lpstr>'200_LIČILAČKI_RADOVI'!Print_Area</vt:lpstr>
      <vt:lpstr>'300_PARKETARSKI_RADOVI'!Print_Area</vt:lpstr>
      <vt:lpstr>'400_SANITARNI ČVOROVI'!Print_Area</vt:lpstr>
      <vt:lpstr>'500_STOLARSKI RADOVI'!Print_Area</vt:lpstr>
      <vt:lpstr>'600_OSTALI_RADOVI'!Print_Area</vt:lpstr>
      <vt:lpstr>'700_ELEKTROINSTALATERSKI_RAD.'!Print_Area</vt:lpstr>
      <vt:lpstr>NASLOVNA!Print_Area</vt:lpstr>
      <vt:lpstr>'100_ZIDARSKI RADOVI'!Print_Titles</vt:lpstr>
      <vt:lpstr>'400_SANITARNI ČVOROVI'!Print_Titles</vt:lpstr>
      <vt:lpstr>'500_STOLARSKI RADOVI'!Print_Titles</vt:lpstr>
      <vt:lpstr>'600_OSTALI_RADOVI'!Print_Titles</vt:lpstr>
      <vt:lpstr>'700_ELEKTROINSTALATERSKI_RAD.'!Print_Titles</vt:lpstr>
    </vt:vector>
  </TitlesOfParts>
  <Company>Fluming d.o.o. Rijeka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Krmpotic</dc:creator>
  <cp:lastModifiedBy>Ibriks Goran</cp:lastModifiedBy>
  <cp:lastPrinted>2017-05-22T07:47:02Z</cp:lastPrinted>
  <dcterms:created xsi:type="dcterms:W3CDTF">1998-10-22T14:18:06Z</dcterms:created>
  <dcterms:modified xsi:type="dcterms:W3CDTF">2017-05-22T08:20:34Z</dcterms:modified>
</cp:coreProperties>
</file>