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riks_goran\Documents\2017\Predmeti u 2017\Javna nabava\4 - Energetska obnova PPO Krnjevo\Za savjet i objavu\"/>
    </mc:Choice>
  </mc:AlternateContent>
  <bookViews>
    <workbookView xWindow="2385" yWindow="2385" windowWidth="14250" windowHeight="6840" tabRatio="878" firstSheet="6" activeTab="18"/>
  </bookViews>
  <sheets>
    <sheet name="NASLOVNICA" sheetId="30" r:id="rId1"/>
    <sheet name="Obrtnički radovi-rekapitulacija" sheetId="11" r:id="rId2"/>
    <sheet name="rušenje i demontaža" sheetId="8" r:id="rId3"/>
    <sheet name="zemljani radovi" sheetId="28" r:id="rId4"/>
    <sheet name="betonski i ab radovi" sheetId="21" r:id="rId5"/>
    <sheet name="zidarski radovi" sheetId="27" r:id="rId6"/>
    <sheet name="izolaterski radovi" sheetId="1" r:id="rId7"/>
    <sheet name="pvc-stolarija" sheetId="25" r:id="rId8"/>
    <sheet name="krovopokrivački radovi" sheetId="29" r:id="rId9"/>
    <sheet name="fasaderski radovi" sheetId="9" r:id="rId10"/>
    <sheet name="limarski radovi" sheetId="16" r:id="rId11"/>
    <sheet name="ličilački radovi" sheetId="19" r:id="rId12"/>
    <sheet name="podopolagački radovi" sheetId="23" r:id="rId13"/>
    <sheet name="ostali radovi" sheetId="13" r:id="rId14"/>
    <sheet name="G" sheetId="7" state="hidden" r:id="rId15"/>
    <sheet name="Z" sheetId="2" state="hidden" r:id="rId16"/>
    <sheet name="OPĆI I TEHNIČKI UVJETI" sheetId="17" r:id="rId17"/>
    <sheet name="Elektrotehnički radovi" sheetId="32" r:id="rId18"/>
    <sheet name="Strojarski radovi" sheetId="31" r:id="rId19"/>
  </sheets>
  <definedNames>
    <definedName name="_Toc85860699" localSheetId="17">'Elektrotehnički radovi'!#REF!</definedName>
    <definedName name="_xlnm.Print_Area" localSheetId="14">G!$A$1:$H$48</definedName>
    <definedName name="_xlnm.Print_Area" localSheetId="6">'izolaterski radovi'!$A$1:$J$64</definedName>
    <definedName name="_xlnm.Print_Area" localSheetId="0">NASLOVNICA!$A$1:$G$24</definedName>
    <definedName name="_xlnm.Print_Area" localSheetId="15">Z!$A$1:$H$19</definedName>
  </definedNames>
  <calcPr calcId="152511" fullPrecision="0"/>
</workbook>
</file>

<file path=xl/calcChain.xml><?xml version="1.0" encoding="utf-8"?>
<calcChain xmlns="http://schemas.openxmlformats.org/spreadsheetml/2006/main">
  <c r="H63" i="31" l="1"/>
  <c r="H457" i="31"/>
  <c r="H61" i="31"/>
  <c r="B184" i="32" l="1"/>
  <c r="B183" i="32"/>
  <c r="B182" i="32"/>
  <c r="B181" i="32"/>
  <c r="B180" i="32"/>
  <c r="B179" i="32"/>
  <c r="F172" i="32"/>
  <c r="F171" i="32"/>
  <c r="F170" i="32"/>
  <c r="F169" i="32"/>
  <c r="F161" i="32"/>
  <c r="F160" i="32"/>
  <c r="F159" i="32"/>
  <c r="F158" i="32"/>
  <c r="F157" i="32"/>
  <c r="F156" i="32"/>
  <c r="F155" i="32"/>
  <c r="F154" i="32"/>
  <c r="F153" i="32"/>
  <c r="F152" i="32"/>
  <c r="F151" i="32"/>
  <c r="F150" i="32"/>
  <c r="F149" i="32"/>
  <c r="F148" i="32"/>
  <c r="F142" i="32"/>
  <c r="F141" i="32"/>
  <c r="F140" i="32"/>
  <c r="F139" i="32"/>
  <c r="F138" i="32"/>
  <c r="F137" i="32"/>
  <c r="F136" i="32"/>
  <c r="F135" i="32"/>
  <c r="F134" i="32"/>
  <c r="F133" i="32"/>
  <c r="F132" i="32"/>
  <c r="F131" i="32"/>
  <c r="F130" i="32"/>
  <c r="F129" i="32"/>
  <c r="F128" i="32"/>
  <c r="F126" i="32"/>
  <c r="F124" i="32"/>
  <c r="F122" i="32"/>
  <c r="F120" i="32"/>
  <c r="F118" i="32"/>
  <c r="F116" i="32"/>
  <c r="F107" i="32"/>
  <c r="F106" i="32"/>
  <c r="F105" i="32"/>
  <c r="F104" i="32"/>
  <c r="F103" i="32"/>
  <c r="F102" i="32"/>
  <c r="F100" i="32"/>
  <c r="F99" i="32"/>
  <c r="F98" i="32"/>
  <c r="F97" i="32"/>
  <c r="F96" i="32"/>
  <c r="F95" i="32"/>
  <c r="F94" i="32"/>
  <c r="F93"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47" i="32"/>
  <c r="F46" i="32"/>
  <c r="F45" i="32"/>
  <c r="F44" i="32"/>
  <c r="F43" i="32"/>
  <c r="F42" i="32"/>
  <c r="F41" i="32"/>
  <c r="F40" i="32"/>
  <c r="F144" i="32" l="1"/>
  <c r="F182" i="32" s="1"/>
  <c r="F174" i="32"/>
  <c r="F184" i="32" s="1"/>
  <c r="F49" i="32"/>
  <c r="F179" i="32" s="1"/>
  <c r="F87" i="32"/>
  <c r="F180" i="32" s="1"/>
  <c r="F110" i="32"/>
  <c r="F181" i="32" s="1"/>
  <c r="F164" i="32"/>
  <c r="F183" i="32" s="1"/>
  <c r="F187" i="32" l="1"/>
  <c r="F10" i="30" s="1"/>
  <c r="B638" i="31"/>
  <c r="B636" i="31"/>
  <c r="B634" i="31"/>
  <c r="B632" i="31"/>
  <c r="B630" i="31"/>
  <c r="B628" i="31"/>
  <c r="H619" i="31"/>
  <c r="H598" i="31"/>
  <c r="H594" i="31"/>
  <c r="H590" i="31"/>
  <c r="H586" i="31"/>
  <c r="H585" i="31"/>
  <c r="H584" i="31"/>
  <c r="H583" i="31"/>
  <c r="H582" i="31"/>
  <c r="H581" i="31"/>
  <c r="H580" i="31"/>
  <c r="H579" i="31"/>
  <c r="H575" i="31"/>
  <c r="H571" i="31"/>
  <c r="H567" i="31"/>
  <c r="H558" i="31"/>
  <c r="H554" i="31"/>
  <c r="H550" i="31"/>
  <c r="H546" i="31"/>
  <c r="H542" i="31"/>
  <c r="H541" i="31"/>
  <c r="H537" i="31"/>
  <c r="H536" i="31"/>
  <c r="H528" i="31"/>
  <c r="H524" i="31"/>
  <c r="H520" i="31"/>
  <c r="H511" i="31"/>
  <c r="H507" i="31"/>
  <c r="H503" i="31"/>
  <c r="H499" i="31"/>
  <c r="H495" i="31"/>
  <c r="H491" i="31"/>
  <c r="H487" i="31"/>
  <c r="H483" i="31"/>
  <c r="H479" i="31"/>
  <c r="H475" i="31"/>
  <c r="H471" i="31"/>
  <c r="H467" i="31"/>
  <c r="H463" i="31"/>
  <c r="H455" i="31"/>
  <c r="H451" i="31"/>
  <c r="H447" i="31"/>
  <c r="H443" i="31"/>
  <c r="H439" i="31"/>
  <c r="H434" i="31"/>
  <c r="H430" i="31"/>
  <c r="H426" i="31"/>
  <c r="H422" i="31"/>
  <c r="H418" i="31"/>
  <c r="H414" i="31"/>
  <c r="H410" i="31"/>
  <c r="H405" i="31"/>
  <c r="H401" i="31"/>
  <c r="H400" i="31"/>
  <c r="H396" i="31"/>
  <c r="H395" i="31"/>
  <c r="H392" i="31"/>
  <c r="H391" i="31"/>
  <c r="H387" i="31"/>
  <c r="H382" i="31"/>
  <c r="H381" i="31"/>
  <c r="H375" i="31"/>
  <c r="H367" i="31"/>
  <c r="H359" i="31"/>
  <c r="H345" i="31"/>
  <c r="H337" i="31"/>
  <c r="H336" i="31"/>
  <c r="H332" i="31"/>
  <c r="H328" i="31"/>
  <c r="H327" i="31"/>
  <c r="H323" i="31"/>
  <c r="H322" i="31"/>
  <c r="H318" i="31"/>
  <c r="H314" i="31"/>
  <c r="H313" i="31"/>
  <c r="H302" i="31"/>
  <c r="H298" i="31"/>
  <c r="H294" i="31"/>
  <c r="H290" i="31"/>
  <c r="H284" i="31"/>
  <c r="H280" i="31"/>
  <c r="H276" i="31"/>
  <c r="H272" i="31"/>
  <c r="H268" i="31"/>
  <c r="H261" i="31"/>
  <c r="H257" i="31"/>
  <c r="H253" i="31"/>
  <c r="H252" i="31"/>
  <c r="H248" i="31"/>
  <c r="H244" i="31"/>
  <c r="H240" i="31"/>
  <c r="H236" i="31"/>
  <c r="H228" i="31"/>
  <c r="H211" i="31"/>
  <c r="H193" i="31"/>
  <c r="H185" i="31"/>
  <c r="H170" i="31"/>
  <c r="H166" i="31"/>
  <c r="H162" i="31"/>
  <c r="H158" i="31"/>
  <c r="H157" i="31"/>
  <c r="H153" i="31"/>
  <c r="H149" i="31"/>
  <c r="H145" i="31"/>
  <c r="H130" i="31"/>
  <c r="H125" i="31"/>
  <c r="H121" i="31"/>
  <c r="H117" i="31"/>
  <c r="H109" i="31"/>
  <c r="H56" i="31"/>
  <c r="H51" i="31"/>
  <c r="H46" i="31"/>
  <c r="H41" i="31"/>
  <c r="H37" i="31"/>
  <c r="H32" i="31"/>
  <c r="H28" i="31"/>
  <c r="H24" i="31"/>
  <c r="H19" i="31"/>
  <c r="H15" i="31"/>
  <c r="H560" i="31" l="1"/>
  <c r="H636" i="31" s="1"/>
  <c r="F188" i="32"/>
  <c r="F189" i="32" s="1"/>
  <c r="H628" i="31"/>
  <c r="H513" i="31"/>
  <c r="H634" i="31" s="1"/>
  <c r="H305" i="31"/>
  <c r="H630" i="31" s="1"/>
  <c r="H632" i="31"/>
  <c r="H622" i="31"/>
  <c r="H638" i="31" s="1"/>
  <c r="H641" i="31" l="1"/>
  <c r="F12" i="30" s="1"/>
  <c r="H643" i="31" l="1"/>
  <c r="H645" i="31" s="1"/>
  <c r="G4" i="13"/>
  <c r="G22" i="29"/>
  <c r="I22" i="29" s="1"/>
  <c r="G18" i="29"/>
  <c r="I18" i="29" s="1"/>
  <c r="G4" i="29"/>
  <c r="G6" i="29" s="1"/>
  <c r="G51" i="1"/>
  <c r="G47" i="1"/>
  <c r="I47" i="1" s="1"/>
  <c r="G45" i="1"/>
  <c r="G37" i="1"/>
  <c r="G4" i="28"/>
  <c r="G28" i="8"/>
  <c r="I28" i="8" s="1"/>
  <c r="G5" i="21"/>
  <c r="I30" i="8"/>
  <c r="I30" i="13"/>
  <c r="I24" i="29"/>
  <c r="I28" i="13"/>
  <c r="I32" i="16"/>
  <c r="I30" i="16"/>
  <c r="I129" i="25"/>
  <c r="I137" i="25"/>
  <c r="I65" i="1"/>
  <c r="I9" i="21"/>
  <c r="I6" i="28"/>
  <c r="I26" i="8"/>
  <c r="I61" i="1"/>
  <c r="I33" i="1"/>
  <c r="I24" i="8"/>
  <c r="I22" i="8"/>
  <c r="I20" i="8"/>
  <c r="I18" i="8"/>
  <c r="I16" i="8"/>
  <c r="I24" i="13"/>
  <c r="I16" i="29"/>
  <c r="I14" i="29"/>
  <c r="I12" i="29"/>
  <c r="G8" i="29" l="1"/>
  <c r="I8" i="29" s="1"/>
  <c r="I20" i="9"/>
  <c r="I10" i="19"/>
  <c r="I6" i="19"/>
  <c r="I6" i="29"/>
  <c r="I57" i="1"/>
  <c r="G9" i="8"/>
  <c r="I15" i="13"/>
  <c r="I16" i="13"/>
  <c r="I22" i="13"/>
  <c r="I20" i="13"/>
  <c r="I7" i="21"/>
  <c r="I53" i="1"/>
  <c r="I18" i="13"/>
  <c r="I15" i="9"/>
  <c r="I6" i="9"/>
  <c r="I5" i="9"/>
  <c r="I8" i="8"/>
  <c r="I9" i="8"/>
  <c r="I10" i="8"/>
  <c r="I51" i="1" l="1"/>
  <c r="I14" i="8"/>
  <c r="G179" i="25"/>
  <c r="I179" i="25" s="1"/>
  <c r="I177" i="25"/>
  <c r="I169" i="25"/>
  <c r="I161" i="25"/>
  <c r="I153" i="25"/>
  <c r="I145" i="25"/>
  <c r="I121" i="25"/>
  <c r="I113" i="25"/>
  <c r="I105" i="25"/>
  <c r="I97" i="25"/>
  <c r="I89" i="25"/>
  <c r="I81" i="25"/>
  <c r="I73" i="25"/>
  <c r="I65" i="25"/>
  <c r="I57" i="25"/>
  <c r="I49" i="25"/>
  <c r="I41" i="25"/>
  <c r="I33" i="25"/>
  <c r="I25" i="25"/>
  <c r="I17" i="25"/>
  <c r="I16" i="25"/>
  <c r="I15" i="25"/>
  <c r="I14" i="25"/>
  <c r="I13" i="25"/>
  <c r="I12" i="25"/>
  <c r="I11" i="25"/>
  <c r="I10" i="25"/>
  <c r="I9" i="25"/>
  <c r="I8" i="25"/>
  <c r="I7" i="25"/>
  <c r="I6" i="25"/>
  <c r="I5" i="25"/>
  <c r="I181" i="25" l="1"/>
  <c r="F22" i="11" s="1"/>
  <c r="I45" i="1"/>
  <c r="I41" i="1"/>
  <c r="I37" i="1"/>
  <c r="I31" i="1"/>
  <c r="I8" i="13"/>
  <c r="I6" i="13"/>
  <c r="I7" i="27"/>
  <c r="I10" i="29"/>
  <c r="I4" i="29"/>
  <c r="I27" i="1"/>
  <c r="I8" i="23"/>
  <c r="I24" i="16"/>
  <c r="I22" i="16"/>
  <c r="I20" i="16"/>
  <c r="I18" i="16"/>
  <c r="I16" i="16"/>
  <c r="I26" i="16"/>
  <c r="I28" i="16"/>
  <c r="I12" i="8"/>
  <c r="I26" i="13"/>
  <c r="I12" i="13"/>
  <c r="I10" i="13"/>
  <c r="I10" i="28"/>
  <c r="I8" i="28"/>
  <c r="I4" i="28"/>
  <c r="I12" i="19"/>
  <c r="I10" i="9"/>
  <c r="I4" i="19"/>
  <c r="I5" i="27"/>
  <c r="I6" i="23"/>
  <c r="I4" i="23"/>
  <c r="I5" i="21"/>
  <c r="I8" i="19"/>
  <c r="I5" i="16"/>
  <c r="I4" i="13"/>
  <c r="I6" i="16"/>
  <c r="I7" i="16"/>
  <c r="I8" i="16"/>
  <c r="I9" i="16"/>
  <c r="I10" i="16"/>
  <c r="I11" i="16"/>
  <c r="I12" i="16"/>
  <c r="I13" i="16"/>
  <c r="I14" i="16"/>
  <c r="I23" i="1"/>
  <c r="I5" i="8"/>
  <c r="I32" i="13" l="1"/>
  <c r="F34" i="11" s="1"/>
  <c r="I34" i="16"/>
  <c r="F28" i="11" s="1"/>
  <c r="I10" i="27"/>
  <c r="F14" i="11" s="1"/>
  <c r="I32" i="8"/>
  <c r="F8" i="11" s="1"/>
  <c r="I26" i="29"/>
  <c r="F24" i="11" s="1"/>
  <c r="I67" i="1"/>
  <c r="F16" i="11" s="1"/>
  <c r="I11" i="21"/>
  <c r="F12" i="11" s="1"/>
  <c r="I10" i="23"/>
  <c r="F32" i="11" s="1"/>
  <c r="I14" i="19"/>
  <c r="F30" i="11" s="1"/>
  <c r="I22" i="9"/>
  <c r="F26" i="11" s="1"/>
  <c r="I12" i="28"/>
  <c r="F10" i="11" s="1"/>
  <c r="F36" i="11" l="1"/>
  <c r="F37" i="11" l="1"/>
  <c r="F39" i="11" s="1"/>
  <c r="F8" i="30"/>
  <c r="F14" i="30" s="1"/>
  <c r="F15" i="30" s="1"/>
  <c r="F17" i="30" s="1"/>
</calcChain>
</file>

<file path=xl/sharedStrings.xml><?xml version="1.0" encoding="utf-8"?>
<sst xmlns="http://schemas.openxmlformats.org/spreadsheetml/2006/main" count="2255" uniqueCount="953">
  <si>
    <t>RUŠENJE I DEMONTAŽA</t>
  </si>
  <si>
    <t>UKUPNO RUŠENJE I DEMONTAŽA:</t>
  </si>
  <si>
    <t>1.</t>
  </si>
  <si>
    <t>2.</t>
  </si>
  <si>
    <t>3.</t>
  </si>
  <si>
    <t>4.</t>
  </si>
  <si>
    <t>5.</t>
  </si>
  <si>
    <t>6.</t>
  </si>
  <si>
    <t>7.</t>
  </si>
  <si>
    <t>I</t>
  </si>
  <si>
    <t>m3</t>
  </si>
  <si>
    <t>m2</t>
  </si>
  <si>
    <t>II</t>
  </si>
  <si>
    <t>8.</t>
  </si>
  <si>
    <t>9.</t>
  </si>
  <si>
    <t>kom</t>
  </si>
  <si>
    <t>III</t>
  </si>
  <si>
    <t>IV</t>
  </si>
  <si>
    <t>V</t>
  </si>
  <si>
    <t xml:space="preserve"> </t>
  </si>
  <si>
    <t>TROŠKOVNIK OBRTNIČKIH  RADOVA</t>
  </si>
  <si>
    <t xml:space="preserve">  </t>
  </si>
  <si>
    <t>m'</t>
  </si>
  <si>
    <r>
      <t>m</t>
    </r>
    <r>
      <rPr>
        <b/>
        <sz val="10"/>
        <rFont val="Calibri"/>
        <family val="2"/>
        <charset val="238"/>
      </rPr>
      <t>²</t>
    </r>
  </si>
  <si>
    <t>FASADERSKI RADOVI</t>
  </si>
  <si>
    <t>IZOLATERSKI RADOVI</t>
  </si>
  <si>
    <t>UKUPNO IZOLATERSKI RADOVI:</t>
  </si>
  <si>
    <t>FASADERSKI  RADOVI</t>
  </si>
  <si>
    <t>LIMARSKI RADOVI</t>
  </si>
  <si>
    <t>OSTALI RADOVI</t>
  </si>
  <si>
    <t>Jedinica mjere</t>
  </si>
  <si>
    <t>Količina</t>
  </si>
  <si>
    <t>Jedinična cijena</t>
  </si>
  <si>
    <t>Sve radove izvesti od kvalitetnog materijala prema opisu, detaljima, pismenim nalozima, ali sve u okviru ponuđene jedinične cijene. Sve štete učinjene prigodom rada vlastitim ili radovima podizvoditelja imaju se ukloniti na račun Izvoditelja radova.</t>
  </si>
  <si>
    <t>Svi nekvalitetni radovi, radovi koji nisu izvedeni po pravilima struke, uputama proizvođača, odnosno važećim propisima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</si>
  <si>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</si>
  <si>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izvršiti isključivo pismenim dogovorom s Investitorom i nadzornim inženjerom.</t>
  </si>
  <si>
    <t>Sve izmjene koje neće biti na taj način utvrđene neće se moći priznati u obračunu.</t>
  </si>
  <si>
    <t>Jedinična cijena sadrži sve ono nabrojeno kod opisa pojedine grupe radova te se na taj način vrši i obračun istih.</t>
  </si>
  <si>
    <t>U cijeni izvedbe svih radova definiranih troškovnikom i projektnom dokumentacijom, obuhvaćeni su svi pripremni radovi, posredni i neposredni troškovi radne snage, transporta, društvenih davanja, svi radovi koji su neophodni za potpunu realizaciju i izvedbu radova, uspješni tehnički pregled objekta, kao i troškovi režije uprave gradilišta, uključujući i troškove ishođenja garancije banaka, troškove naknada za terenski, prekovremeni, noćni rad i druge naknade, troškovi svih ispitivanja materijala i konstrukcije u skladu sa zakonskim propisima, te izrada projekata izvedenog stanja i čuvanje izvedenih radova do primopredaje.</t>
  </si>
  <si>
    <t>Jedinične cijene primjenjivat će se na izvedene količine bez obzira u kojem postotku iste odstupaju od količine u troškovniku.</t>
  </si>
  <si>
    <t>Izvedeni radovi moraju u cijelosti odgovarati opisu troškovnika, a u tu svrhu investitor ima pravo izvoditelja tražiti prije početka radova uzorke, koji se čuvaju u upravi gradilišta te izvedeni radovi moraju istima u cijelosti odgovarati.</t>
  </si>
  <si>
    <t>Sve mjere u planovima provjeriti u naravi.</t>
  </si>
  <si>
    <t>Svu kontrolu vršiti bez posebne naplate.</t>
  </si>
  <si>
    <t>Izvođač se obvezuje organizirati i provoditi mjere zaštite na radu sukladno važećim Zakonima i pravilnicima, te po toj osnovi ne mogu nastati nikakvi dodatni troškovi za Naručitelja radova</t>
  </si>
  <si>
    <t>OPĆI UVJETI</t>
  </si>
  <si>
    <t>Materijal</t>
  </si>
  <si>
    <t>Pod cijenom materijala podrazumijeva se dobavna cijena i ugradnja svih materijala fco. gradilište koji sudjeluju u radnom procesu kako osnovni materijal tako i materijali koji ne spadaju u finalni produkt već su samo kao pomoćni.</t>
  </si>
  <si>
    <t>U cijenu je uključena i cijena transportnih troškova bez obzira na prijevozno sredstvo sa svim prenosima, unutrašnjim i vanjskim transportima, utovarima i istovarima te uskladištenje i čuvanje na gradilištima od uništenja (prebacivanje, zaštita i sl.).</t>
  </si>
  <si>
    <t>U cijenu je također uračunato i davanje potrebnih uzoraka materijala gdje je potrebno .</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</si>
  <si>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</si>
  <si>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</si>
  <si>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</si>
  <si>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Postavljene skele moraju imati zakonski obvezne ateste i protokole o ispitivanju.</t>
  </si>
  <si>
    <t>Zimski i ljetni rad</t>
  </si>
  <si>
    <t>Ukoliko je u ugovoreni termin izvršenja građevine uključen i zimski period, odnosno ljetni period, za to se neće izvoditelju priznati nikakve naknade za rad pri niskoj odnosno visokoj temperaturi te zaštite konstrukcije od smrzavanja, vrućine i atmosferskih nepogoda, sve to mora biti uključeno u jediničnu cijenu radova.</t>
  </si>
  <si>
    <t xml:space="preserve">Za vrijeme zime izvoditelj ima građevinu zaštititi te se svi eventualno smrznuti dijelovi stoga imaju otkloniti i izvesti ponovno bez bilo kakve naplate. </t>
  </si>
  <si>
    <t>Faktor</t>
  </si>
  <si>
    <t>U jediničnu cijenu radne snage uključen je faktor prema postojećim propisima i privrednim instrumentima na osnovu zakonskih propisa.</t>
  </si>
  <si>
    <t>Osim toga izvoditelj treba faktorom obuhvatiti i slijedeće radove, koji se neće posebno platiti kao naknadni rad i to:</t>
  </si>
  <si>
    <t>-kompletnu režiju gradilišta, uključujući dizalice, mostove,  mehanizaciju i sl., energente (struja, voda, plin), čišćenje gradilišta...</t>
  </si>
  <si>
    <t>-najamne troškove za posuđenu mehanizaciju, koju izvoditelj sam ne  posjeduje,a potrebna mu je pri izvođenju radova,</t>
  </si>
  <si>
    <t>-čišćenje ugrađenih elemenata od žbuke,</t>
  </si>
  <si>
    <t>-sva ispitivanja materijala, funkcionalna ispitivanja opreme i puštanje iste u pogon</t>
  </si>
  <si>
    <t>-ispitivanja svih instalacija u svrhu dobivanja potvrde od ovlaštene ustanove o ispravnosti istih,</t>
  </si>
  <si>
    <t>-ispitivanje pojedinih vrsta materijala sa izdavanjem atestne dokumentacije,</t>
  </si>
  <si>
    <t>-uređenje gradilišta za vrijeme gradnje i po završetku rada, s otklanjanjem i odvozom svih otpadaka, šute, ostatka građevinskog materijala, pomoćnih građevina itd.,</t>
  </si>
  <si>
    <t>-uskladištenje materijala i elemenata za obrtničke radove i instalaterske radove do njihove ugradbe.</t>
  </si>
  <si>
    <t>Nikakvi režijski sati niti posebne naplate po navedenim radovima neće se posebno priznati, jer sve ovo mora biti uključeno faktorom u jediničnu cijenu.</t>
  </si>
  <si>
    <t>Prema ovom uvodu i opisu stavaka i grupi radova treba sastaviti jediničnu cijenu za svaku stavku troškovnika.</t>
  </si>
  <si>
    <t>Zemljani radovi</t>
  </si>
  <si>
    <t>Crpljenje podzemne i oborinske vode za normalno odvijanje radova obveza je Izvođača. Eventualne štete nastale prodiranjem vode moraju se prijaviti OZ-u, a saniranje istih isključiva je obveza Izvođača.</t>
  </si>
  <si>
    <t>Kod zatrpavanja nakon iskopa temelja, postave i zaštite vertikalne izolacije, horizontalne kanalizacije.... treba materijal polijevati, kako bi se mogao bolje nabiti i dobiti potrebnu zbijenost, a nabijanje izvesti u slojevima do najviše 30cm s vibro nabijačima ili žabama.</t>
  </si>
  <si>
    <t xml:space="preserve">Po završetku gradnje izvršiti planiranje terena, zatrpavanje vapnenih i fekalnih jama, te uklanjanje svega nepotrebnoga sa gradilišta. Sve ovo uključiti u faktor u okviru režije gradilišta, a ne plaća se posebno. Sav iskopani materijal treba odvesti do mjesta utovara u prijevozno sredstvo, radi odvoza na gradsku planirku odnosno do mjesta odakle će se ponovno upotrijebiti za ugradbu. </t>
  </si>
  <si>
    <t>Iskopani i preveženi materijal računa se u sraslom stanju.</t>
  </si>
  <si>
    <t>Jedinična cijena za pojedinu stavku treba sadržavati:</t>
  </si>
  <si>
    <t>- sav potreban iskop,</t>
  </si>
  <si>
    <t>- potrebne razupore, razupore i mostove za prebacivanje, te ostale radove za osiguranje iskopa od urušavanja</t>
  </si>
  <si>
    <t>- nalaganje podruma i temelja,</t>
  </si>
  <si>
    <t>- kod izvedbe nasipa uključivo nabijanje i polijevanje vodom,</t>
  </si>
  <si>
    <t>- odvodnja oborinske vode iz građevinske jame,</t>
  </si>
  <si>
    <t>- kod odvoza zemlje iz pozajmišta uključivo iskop s prijevozom, utovarom i istvarom,</t>
  </si>
  <si>
    <t>- sav potreban materijal za iskope viših kategorija terena (eksploziv, kapsli, korda itd.)</t>
  </si>
  <si>
    <t>Ovi uvjeti mijenjaju se ili nadopunjuju pojedinim stavkama troškovnika.</t>
  </si>
  <si>
    <t>Zidarski radovi</t>
  </si>
  <si>
    <t xml:space="preserve">Ako koja stavka nije izvoditelju jasna mora prije ponude tražiti objašnjenje od Investitora i Nadzora. Eventualne izmjene materijala, te način izvedbe tokom gradnje, moraju se izvršiti isključivo pismenim dogovorom s projektantom i nadzornim inženjerom. </t>
  </si>
  <si>
    <t xml:space="preserve">Više radnje koje neće biti na taj način utvrđene, neće se priznati u obračun. Ukoliko se stavkom troškovnika traži materijal, koji nije obuhvaćen propisima, mora se u svemu izvesti prema uputama proizvođača, te garancijom i atestima od za to ovlaštenih ustanova. </t>
  </si>
  <si>
    <t>Opeka za zidanje mora biti kvalitetna, dobro pečena, a materijal iz kojeg je napravljena ne smije sadržavati salitru. Ukoliko marka opeke nije označena u pojedinoj stavci smatra se MO15, a mora odgovarati postojećim propisima.</t>
  </si>
  <si>
    <t>Zidati treba u potpuno vodoravnim redovima, a reške moraju biti debljine 1 - 1,5cm. Pri zidanju treba ih dobro ispuniti mortom, a na plohama koje će se kasnije žbukati, reške moraju biti prazne na dubini od 2cm zbog bolje veze žbuke sa zidom.</t>
  </si>
  <si>
    <t>Mort mora odgovarati točno omjerima ili markama po količinama materijala označenim u prosječnim normama. Pijesak mora biti čist bez organskih primjesa, a ako ih ima treba ih pranjem ukloniti.</t>
  </si>
  <si>
    <t>Cement za produžni i cementni mort mora odgovarati propisanoj kvaliteti za portland cement .</t>
  </si>
  <si>
    <t>Žbukanje vršiti u pogodno vrijeme, kada su zidovi i stropovi potpuno suhi. Prije žbukanja treba plohu dobro očistiti od svih nečistoća, ostataka armature i žica, te navlažiti. Spojnice kod zidanja moraju biti udubljene cca 2cm od plohe zida.</t>
  </si>
  <si>
    <t xml:space="preserve">Žbukanje po velikoj vrućini ili zimi treba izbjegavati. </t>
  </si>
  <si>
    <t>Nepropisno ožbukani zidovi istropovi moraju se ispraviti bez prava naplate.</t>
  </si>
  <si>
    <t xml:space="preserve">Betonske plohe moraju prije žbukanja biti obrađene primerom i odmašćene tako da se žbuka dobro prihvati na betonsku površinu, ako oplata nije bila premazana sredstvom za ohrapljivanje bet. površine, što se određuje opisom u troškovniku. </t>
  </si>
  <si>
    <t>Jedinična cijena grubih zidarskih radova sadrži:</t>
  </si>
  <si>
    <t>- sav materijal, uključivo vezivni,</t>
  </si>
  <si>
    <t>- sav rad, zidanje i priprema morta, potreban alat i strojevi,</t>
  </si>
  <si>
    <t>- transportne troškove materijala,</t>
  </si>
  <si>
    <t>- donošenje vode, povremeno miješanje morta, premještanje korita i skele od ogara, močenje opeke,</t>
  </si>
  <si>
    <t>- unutarnji transport, horizontalni i vertikalni do mjesta ugradbe,</t>
  </si>
  <si>
    <t>- obilježavanje mjesta zidanja,</t>
  </si>
  <si>
    <t>- zaštitu zidova od utjecaja vrućine, hladnoće i atmosferskih nepogoda,</t>
  </si>
  <si>
    <t>- poduzimanje mjera zaštite na radu sukladno važećim propisima</t>
  </si>
  <si>
    <t>- dovođenje vode plina i struje od priključka na gradilištu do mjesta potrošnje,</t>
  </si>
  <si>
    <t>- isporuka pogonskog materijala,</t>
  </si>
  <si>
    <t>- čišćenje prostorija i zidnih površina po završetku zidanja, te uklanjanje otpadaka,</t>
  </si>
  <si>
    <t>Hidroizolaterski  radovi</t>
  </si>
  <si>
    <t>Hidroizolacijske radove izvesti prema prema opisu iz troškovnika, sukladno glavnom i izvedbenom projektu, te važećim propisima koji reguliraju izvođenje hidroizolaterskih radova.</t>
  </si>
  <si>
    <t>Sav materijal za hidroizolacije mora biti prvorazredne kvalitete, te mora imati hrvatske ateste i protokole o ispitivanju.</t>
  </si>
  <si>
    <t>Eventualne izmjene materijala ili način izvedbe hidroizolacije tokom gradnje moraju se napraviti isključivo pismenim dogovorom s investitorom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</si>
  <si>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</si>
  <si>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t>
  </si>
  <si>
    <t>Jedinična cijena hidroizolaterskih radova sadrži:</t>
  </si>
  <si>
    <t>- sav materijal s troškovima transporta, te alat i strojeve,</t>
  </si>
  <si>
    <t>- sav rad, uključivo i unutarnji transport na mjestu ugradbe,</t>
  </si>
  <si>
    <t xml:space="preserve">- čišćenje ploha prije izvedbe hidroizolacije </t>
  </si>
  <si>
    <t>- poduzimanje svih mjera zaštite na radu i drugih važećih propisa,</t>
  </si>
  <si>
    <t>- čišćenje nakon završetka radova.</t>
  </si>
  <si>
    <t>- probe vodom u trajanju 24 sata po zahtjevu Nadzora</t>
  </si>
  <si>
    <t>- atestnu dokumentaciju</t>
  </si>
  <si>
    <t>Ovi tehnički uvjeti mijenjaju se ili nadopunjuju opisom pojedinih stavki.</t>
  </si>
  <si>
    <t>Toplinske i zvučne izolacije</t>
  </si>
  <si>
    <t>Radove toplinske i zvučne izolacije izvesti u skladu sa glavnim projektom, prema opisu troškovnika, te u skladu sa važećim propisima koji reguliraju izvođenje toplinske i zvučne izolacije.</t>
  </si>
  <si>
    <t>Svi materijali koji su predviđeni projektom, a nisu obuhvaćeni standardima moraju imati ateste od za to ovlaštenih ustanova. Materijali za izolaciju moraju biti deponirani do ugradnje propisno odležani, te zaštićeni nakon ugradnje u svemu prema uputama proizvođača materijala. Ukoliko se ugradi neadekvatni materijal isti se mora ukloniti i zamjeniti novim na račun izvoditelja radova.</t>
  </si>
  <si>
    <t>Ako koja stavka nije izvoditelju jasna mora se prije predaje ponudu tražiti objašnjenje od Investitora i Nadzornog inženjera.</t>
  </si>
  <si>
    <t>Eventualne izmjene materijala moraju se izvršiti isključivo pismenim dogovorom s projektantom i nadzornim inženjerom, a predloženi materijali moraju sadržavati one toplinske i zvučne karakteristike kao i zamijenjen materijal, odnosno koji projekt zahtijeva.</t>
  </si>
  <si>
    <t>Sve više radnje, koje neće biti na taj način utvrđene neće se priznati u obračunu.</t>
  </si>
  <si>
    <t>Jedinična cijena treba sadržavati:</t>
  </si>
  <si>
    <t>- sav materijal, glavni i pomoćni za ugradbu, uključivo transportne troškove,</t>
  </si>
  <si>
    <t>- sav rad, uključivo unutarnji horizontalni i vertikalni transport do mjesta ugradbe, alat i strojeve,</t>
  </si>
  <si>
    <t>- troškove odležavanja izolacionog materijala,</t>
  </si>
  <si>
    <t>- izmjere potrebne za izvedbu i obračun,</t>
  </si>
  <si>
    <t>- čišćenje podloga prije izvedbe izolacije,</t>
  </si>
  <si>
    <t>- poduzimanje mjera zaštite na radu</t>
  </si>
  <si>
    <t>Limarski radovi</t>
  </si>
  <si>
    <t>Prilikom izvedbe limarskih radova opisanih ovim troškovnikom izvoditelj radova mora se pridržavati svih uvjeta i opisa iz troškovnika, glavnog projekta, te važećih propisa kojima se regulira izvođenje limarskih radova.</t>
  </si>
  <si>
    <t>Upotrebljeni materijal mora odgovarati svim postojećim propisima i standardima. Sav materijal za limarske radove mora biti prvorazredne kvalitete, te mora imati hrvatske ateste i protokole o ispitivanju.</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</si>
  <si>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</si>
  <si>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</si>
  <si>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dogovorom s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</si>
  <si>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</si>
  <si>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</si>
  <si>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Nije dozvoljena uporaba silikona, ljepila i sl. materijala za ostvarivanje i osiguranje vodonepropusnosti.</t>
  </si>
  <si>
    <t>Jedinična cijena limarskih radova sadrži:</t>
  </si>
  <si>
    <t>- uzimanje mjera na zgradi za izvedbu i obračun,</t>
  </si>
  <si>
    <t>- sav materijal uključivo i pomoćni,</t>
  </si>
  <si>
    <t>- sav rad na zgradi i u radionici,</t>
  </si>
  <si>
    <t>- transport materijala na gradilište, uskladištenje te doprema na mjesto ugradbe,</t>
  </si>
  <si>
    <t>- čišćenje od otpadaka nakon izvršenih radova,</t>
  </si>
  <si>
    <t>- korištenje potrebnih skela te kuke, užad i ljestve,</t>
  </si>
  <si>
    <t>- označavanje mjesta za bušenje (štemanje),</t>
  </si>
  <si>
    <t>- dobava i ugradba pakni odnosno ugradba limarije upucavanjem,</t>
  </si>
  <si>
    <t>- čišćenje i miniziranje željeznih dijelova,</t>
  </si>
  <si>
    <t>- dobava i polaganje podložne ljepenke.</t>
  </si>
  <si>
    <t>Ovi tehnički uvjeti mijenjaju se ili nadopunjavaju opisom pojedinih stavki troškovnika.</t>
  </si>
  <si>
    <t>Jediničnom cijenom treba obuhvatiti sve elemente navedene kako slijedi.</t>
  </si>
  <si>
    <t>Prije početka gradnje treba teren gdje se podiže skela očistiti od vegetacije, smeća, otpadaka i sl. Za svako odlaganje materijala na deponiju treba ishoditi potvrdu o odlaganju.</t>
  </si>
  <si>
    <t xml:space="preserve">Predviđenu kategoriju u troškovniku izvoditelj treba provjeriti na licu mjesta. Ukoliko kategorija u troškovniku ne odgovara, ustanoviti  ispravnu i to unijeti u građevinski dnevnik, a što obostrano potpisuje nadzorni inženjer i voditelj građenja, te zajedno s projektantom  izvršiti korekciju dimenzija. </t>
  </si>
  <si>
    <t>Zidarske radove izvesti u skladu s opisom u troškovniku i izvedbenim projektom, te u skladu s važećim propisima koji reguliraju izvođenje zidarskih radova.</t>
  </si>
  <si>
    <t>Svježe ožbukane zidove treba  zaštititi od utjecaja visoke i niske temperature.</t>
  </si>
  <si>
    <r>
      <t>Obračun iskopa materijala izvršiti po m</t>
    </r>
    <r>
      <rPr>
        <vertAlign val="superscript"/>
        <sz val="10"/>
        <rFont val="Times New Roman"/>
        <family val="1"/>
        <charset val="238"/>
      </rPr>
      <t>3</t>
    </r>
    <r>
      <rPr>
        <sz val="10"/>
        <rFont val="Times New Roman"/>
        <family val="1"/>
        <charset val="238"/>
      </rPr>
      <t xml:space="preserve"> u sraslom stanju, s time što količina iskopa mora biti jednaka zbroju količina ugradbe i odvoza, odnosno dovoza materijala.</t>
    </r>
  </si>
  <si>
    <t>Jedinična cijena [kn]</t>
  </si>
  <si>
    <t>Ukupna cijena [kn]</t>
  </si>
  <si>
    <t>kn</t>
  </si>
  <si>
    <t>Ukupna cijena[kn]</t>
  </si>
  <si>
    <t>PDV 25%</t>
  </si>
  <si>
    <t>+</t>
  </si>
  <si>
    <t>UKUPNO  RADOVI (bez PDV-a):</t>
  </si>
  <si>
    <t>UKUPNO  RADOVI (s PDV-om):</t>
  </si>
  <si>
    <t>10.</t>
  </si>
  <si>
    <t>11.</t>
  </si>
  <si>
    <t>12.</t>
  </si>
  <si>
    <t>LIČILAČKI RADOVI</t>
  </si>
  <si>
    <t>BETONSKI I ARMIRANOBETONSKI RADOVI</t>
  </si>
  <si>
    <t>VI</t>
  </si>
  <si>
    <t>VII</t>
  </si>
  <si>
    <t>VIII</t>
  </si>
  <si>
    <t>PODOPOLAGAČKI RADOVI</t>
  </si>
  <si>
    <t xml:space="preserve"> m²</t>
  </si>
  <si>
    <t>IX</t>
  </si>
  <si>
    <t>X</t>
  </si>
  <si>
    <r>
      <t xml:space="preserve">Obračun po komadu. 
</t>
    </r>
    <r>
      <rPr>
        <i/>
        <sz val="10"/>
        <rFont val="Times New Roman"/>
        <family val="1"/>
        <charset val="238"/>
      </rPr>
      <t>Sve dimenzije provjeriti na licu mjesta.</t>
    </r>
  </si>
  <si>
    <t>ZIDARSKI RADOVI</t>
  </si>
  <si>
    <t>13.</t>
  </si>
  <si>
    <t xml:space="preserve">Obračun po m² kompletno izvedenog fasadnog sustava. U cijenu uključen sav potreban rad, materijal, priprema podloge, početni profil, sve potrebne lajsne koje se ugrađuju prema katalogu proizvođača. </t>
  </si>
  <si>
    <t>Ljepilo se nanosi po svim rubovima u trakama širine cca 5 cm te po sredini na najmanje 3 točke promjera 15 cm, dok maksimalna debljina ljepila iznosi 15 mm, odnosno prema tehničkoj uputi proizvođača. Prije nanošenja završne strukturne žbuke za podnožja podlogu impregnirati sukladno uputama proizvođača materijala. Nanošenje završne otporne strukturne žbuke za podnožja veličine zrna do 3 mm - mozaična tekstura po izboru Investitora (vrsta predpremaza mora biti usklađena s vrstom završno-dekorativne žbuke pri čemu treba slijediti upute proizvođača.) Završnu žbuku treba nanositi u debljini najvećeg zrna prvo metalnim gleterom sistemom mokro na mokro, i odmah plastičnim gleterom kružnim pokretima zagladiti dok se ne postigne ujednačena struktura. U cijenu uključena i masa za izravnavanje. Obračun po m² stvarno izvedenih radova.</t>
  </si>
  <si>
    <t>Ljepilo se nanosi na ploče po svim rubovima u trakama širine cca 5 cm te po sredini na najmanje 3 točke promjera 15 cm, dok maksimalna debljina ljepila iznosi 15 mm, odnosno prema tehničkoj uputi proizvođača. Prije nanošenja završne strukturne silikatne žbuke podlogu impregnirati sukladno uputama proizvođača materijala. Nanošenje završne strukturne silikatne žbuke zrna do 3 mm.(Vrsta predpremaza mora biti usklađena s vrstom završno-dekorativne žbuke pri čemu treba slijediti upute proizvođača.) Silikatnu žbuku treba nanositi u debljini najvećeg zrna prvo metalnim gleterom sistemom mokro na mokro, i odmah plastičnim gleterom kružnim pokretima zagladiti dok se ne postigne ujednačena struktura. U cijenu uključena i masa za izravnavanje.</t>
  </si>
  <si>
    <r>
      <t>m</t>
    </r>
    <r>
      <rPr>
        <b/>
        <sz val="10"/>
        <rFont val="Times New Roman"/>
        <family val="1"/>
        <charset val="238"/>
      </rPr>
      <t>²</t>
    </r>
  </si>
  <si>
    <t xml:space="preserve">RUŠENJE I DEMONTAŽA </t>
  </si>
  <si>
    <t>XI</t>
  </si>
  <si>
    <t>XII</t>
  </si>
  <si>
    <r>
      <t>m</t>
    </r>
    <r>
      <rPr>
        <b/>
        <sz val="10"/>
        <rFont val="Times New Roman"/>
        <family val="1"/>
        <charset val="238"/>
      </rPr>
      <t>³</t>
    </r>
  </si>
  <si>
    <t>ZEMLJANI RADOVI</t>
  </si>
  <si>
    <t>Sve vrste radnih i pomoćnih skela bez obzira na gabarite ulaze u jediničnu cijenu dotičnog rada. Fasadna skela se posebno obračunava. Prilikom izvođenja skele moraju se predvidjeti zaštitne nadstrešnice ispred ulaza u objekt, prilazi i mostovi za betoniranje konstrukcija i slično.</t>
  </si>
  <si>
    <t>-kompletnu organizaciju gradilišta, uključujući i shemu i organizacijsku strukturu gradilišta</t>
  </si>
  <si>
    <t>Organizacija gradilišta</t>
  </si>
  <si>
    <t xml:space="preserve">Izvođač je dužan organizirati gradilište na način da ne ugrožava ljude, okolne objekte i promet, a prema planu organizacije gradilišta kojeg je dužan izraditi. Postava gradilišnih kontejnera, ograda, dizalica, sanitarija i sl. pada na teret Izvođača radova i ne obračunava se posebno. Izvođač je dužan propisno ograditi gradilište čvrstom ogradom visine 2 m te spriječiti pristup neovlaštenih osoba gradilištu. Izvođač je dužan osigurati siguran pristup ulazu u objekt korisnicima tijekom izvođenja radova izradom potrebnih nadstrešnica. </t>
  </si>
  <si>
    <t>Nakon okončanja radova Izvođač je dužan gradilište očistiti i ukloniti sav materijal i opremu korištenu tijekom izvođenja radova. Sve navedeno potrebno je uključiti u izvođenje stavki i neće se dodatno obračunavati.</t>
  </si>
  <si>
    <t>UKUPNO ZIDARSKI RADOVI</t>
  </si>
  <si>
    <t>UKUPNO ZEMLJANI RADOVI:</t>
  </si>
  <si>
    <t>XIII</t>
  </si>
  <si>
    <t>UKUPNO OSTALI RADOVI:</t>
  </si>
  <si>
    <t>UKUPNO PODOPOLAGAČKI RADOVI :</t>
  </si>
  <si>
    <t>UKUPNO LIČILAČKI RADOVI :</t>
  </si>
  <si>
    <t>UKUPNO LIMARSKI RADOVI :</t>
  </si>
  <si>
    <t>UKUPNO BETONSKI I AB RADOVI</t>
  </si>
  <si>
    <t>PVC STOLARIJA</t>
  </si>
  <si>
    <t>Špalete širine 15cm-25cm obraditi termoizolacijom debljine 2-5 cm (ovisno o raspoloživom prostoru) uz postavu kutnika, mrežice, armaturnog sloja te završnom žbukom u skladu s ostalom fasadom. Tamo gdje nije moguće postaviti toplinsku izolaciju potrebno je izvesti toplinsko izolacijsku žbuku.</t>
  </si>
  <si>
    <t>KROVOPOKRIVAČKI RADOVI</t>
  </si>
  <si>
    <t>UKUPNO PVC STOLARIJA:</t>
  </si>
  <si>
    <t>UKUPNO KROVOPOKRIVAČKI RADOVI:</t>
  </si>
  <si>
    <t>UGRADNJA: Svi spojevi sa drugim materijalima, završeci fasada, prozora izvedeni besprijekorno s vodonepropusnim brtvljenjem. Ugradnju izvesti prema RAL smjernicama što uključuje montažu traka za unutarnje i vanjsko brtvljenje te sav potreban rad i materijal. Statiku elementa potrebno je uskladiti s pravilima struke i vjetrovnim područjem. Predvidjeti izradu slijepog dovratnika kojeg treba uključiti u cijenu stavke.        Zidarska obrada unutarnjih špaleta grubom i finom žbukom nakon postave novih prozora i termoizolacije, te bojanje u potrebnom broju slojeva do potpunog prekrivanja podloge, nakon izvedenih svih radova sa prethodnim gletanjem površine.</t>
  </si>
  <si>
    <t>Građevina:    PPO Krnjevo</t>
  </si>
  <si>
    <t>a) dim. 350x295 cm</t>
  </si>
  <si>
    <t>b) dim. 234x295 cm</t>
  </si>
  <si>
    <t>c) dim. 95x255 cm</t>
  </si>
  <si>
    <t>d) dim. 105x180 cm</t>
  </si>
  <si>
    <t>e) dim. 105x165 cm</t>
  </si>
  <si>
    <t>f) dim. 85x165 cm</t>
  </si>
  <si>
    <t>g) dim. 105x130 cm</t>
  </si>
  <si>
    <t>h) dim. 80x90 cm</t>
  </si>
  <si>
    <t>i) dim. 105x65 cm</t>
  </si>
  <si>
    <t>j) dim. 110x280 cm</t>
  </si>
  <si>
    <t>k) dim. 135x200 cm</t>
  </si>
  <si>
    <t>l) dim. 364x135 cm</t>
  </si>
  <si>
    <t>m) dim. 190x300 cm</t>
  </si>
  <si>
    <t xml:space="preserve">PROFILI: PVC profili s prekidom toplinskog mosta s ukupnim koeficijentom toplinske provodljivosti do max. 1,60 W/m2K. Prekid toplinskog mosta postiže se pomoću poliamidnih ili politermidnih stega. </t>
  </si>
  <si>
    <t xml:space="preserve">OSTAKLJENJE: IZO staklom minimalno 4 mm + 16 mm Argon + 4 mm low-e premazom i trostrukim brtvljenjem, s koeficijentom toplinske provodljivosti max. 1,10 W/m2K.Stakla zabrtvljena EPDM brtvama s obje strane. </t>
  </si>
  <si>
    <t>UGRADNJA: Svi spojevi sa drugim materijalima, završeci fasada, vrata izvedeni besprijekorno s vodonepropusnim brtvljenjem. Ugradnju izvesti prema RAL smjernicama što uključuje montažu traka za unutarnje i vanjsko brtvljenje te sav potreban rad i materijal. Statiku elementa potrebno je uskladiti s pravilima struke i vjetrovnim područjem. Predvidjeti izradu slijepog dovratnika kojeg treba uključiti u cijenu stavke.        Zidarska obrada unutarnjih špaleta grubom i finom žbukom nakon postave novih prozora i termoizolacije, te bojanje u potrebnom broju slojeva do potpunog prekrivanja podloge, nakon izvedenih svih radova sa prethodnim gletanjem površine.</t>
  </si>
  <si>
    <r>
      <t>OKOV: Prozor otklopno zaokretni</t>
    </r>
    <r>
      <rPr>
        <sz val="10"/>
        <rFont val="Times New Roman"/>
        <family val="1"/>
        <charset val="238"/>
      </rPr>
      <t xml:space="preserve"> s kvakom i otklopni s mehanizmom za otvaranje na visini pogodnoj za rukovanje. </t>
    </r>
    <r>
      <rPr>
        <sz val="10"/>
        <rFont val="Times New Roman"/>
        <family val="1"/>
      </rPr>
      <t xml:space="preserve">
Uključeni svi opšavi, priključak s podom i stropom, kutevi, statička ojačanja, EPDM brtve te ostali elementi nužni za punu funkcionalnost.</t>
    </r>
  </si>
  <si>
    <t>14.</t>
  </si>
  <si>
    <r>
      <t xml:space="preserve">OKOV: Prozor </t>
    </r>
    <r>
      <rPr>
        <sz val="10"/>
        <rFont val="Times New Roman"/>
        <family val="1"/>
        <charset val="238"/>
      </rPr>
      <t xml:space="preserve">otklopni s mehanizmom za otvaranje na visini pogodnoj za rukovanje. </t>
    </r>
    <r>
      <rPr>
        <sz val="10"/>
        <rFont val="Times New Roman"/>
        <family val="1"/>
      </rPr>
      <t xml:space="preserve">
Uključeni svi opšavi, priključak s podom i stropom, kutevi, statička ojačanja, EPDM brtve te ostali elementi nužni za punu funkcionalnost.</t>
    </r>
  </si>
  <si>
    <t>15.</t>
  </si>
  <si>
    <t>16.</t>
  </si>
  <si>
    <t>17.</t>
  </si>
  <si>
    <t>18.</t>
  </si>
  <si>
    <r>
      <t>OKOV: Prozori zaokretni i otklopno-zaokretni</t>
    </r>
    <r>
      <rPr>
        <sz val="10"/>
        <rFont val="Times New Roman"/>
        <family val="1"/>
        <charset val="238"/>
      </rPr>
      <t xml:space="preserve"> s kvakom. </t>
    </r>
    <r>
      <rPr>
        <sz val="10"/>
        <rFont val="Times New Roman"/>
        <family val="1"/>
      </rPr>
      <t xml:space="preserve">
Uključeni svi opšavi, priključak s podom i stropom, kutevi, statička ojačanja, EPDM brtve te ostali elementi nužni za punu funkcionalnost.</t>
    </r>
  </si>
  <si>
    <t>19.</t>
  </si>
  <si>
    <r>
      <t>OKOV: Vrata zaokretna</t>
    </r>
    <r>
      <rPr>
        <sz val="10"/>
        <rFont val="Times New Roman"/>
        <family val="1"/>
        <charset val="238"/>
      </rPr>
      <t xml:space="preserve"> s kvakom. Vrata se otvaraju prema van.</t>
    </r>
    <r>
      <rPr>
        <sz val="10"/>
        <rFont val="Times New Roman"/>
        <family val="1"/>
      </rPr>
      <t xml:space="preserve">
Uključeni svi opšavi, priključak s podom i stropom, kutevi, statička ojačanja, EPDM brtve te ostali elementi nužni za punu funkcionalnost.</t>
    </r>
  </si>
  <si>
    <t>20.</t>
  </si>
  <si>
    <t>a) objekt</t>
  </si>
  <si>
    <t>c) zidovi okoliša</t>
  </si>
  <si>
    <t>UKUPNO FASADERSKI RADOVI:</t>
  </si>
  <si>
    <t>b) terase</t>
  </si>
  <si>
    <r>
      <rPr>
        <b/>
        <sz val="10"/>
        <rFont val="Times New Roman"/>
        <family val="1"/>
        <charset val="238"/>
      </rPr>
      <t>Pažljiva demontaža i ponovna montaža</t>
    </r>
    <r>
      <rPr>
        <sz val="10"/>
        <rFont val="Times New Roman"/>
        <family val="1"/>
        <charset val="238"/>
      </rPr>
      <t xml:space="preserve"> (nakon uređenja fasade) postojeće ploče sa nazivom vrtića i svih drugih relevantnih ploča i poštanskog sandučića, a koje se nalaze na fasadi. Odložiti na privremeni deponij. Obračun po komadu.</t>
    </r>
  </si>
  <si>
    <r>
      <rPr>
        <b/>
        <sz val="10"/>
        <rFont val="Times New Roman"/>
        <family val="1"/>
        <charset val="238"/>
      </rPr>
      <t>Demontaža fasadnih eternit ploča</t>
    </r>
    <r>
      <rPr>
        <sz val="10"/>
        <rFont val="Times New Roman"/>
        <family val="1"/>
        <charset val="238"/>
      </rPr>
      <t xml:space="preserve"> sa vanjskih zidova, te zbrinjavanje na zakonom propisani način. Sve radove izvesti u skladu s Pravilnikom o načinu i postupcima gospodarenja otpadom koji sadrži azbest (NN 178/04, 111/06), Naputkom o postupanju s otpadom koji sadrži azbest (NN 75/93) i Zakonom o otpadu (NN 178/04, 111/06, 60/08). Obračun po površini uklonjenih fasadnih ploča. </t>
    </r>
  </si>
  <si>
    <r>
      <rPr>
        <b/>
        <sz val="10"/>
        <rFont val="Times New Roman"/>
        <family val="1"/>
        <charset val="238"/>
      </rPr>
      <t>Izvedba nove armiranobetonske staze</t>
    </r>
    <r>
      <rPr>
        <sz val="10"/>
        <rFont val="Times New Roman"/>
        <family val="1"/>
      </rPr>
      <t xml:space="preserve"> na mjestu iskopa - debljina ploče 10 cm, armiranje mrežom Q131. Stavka uključuje sve potrebne radove uključujući pripremu podloge za betoniranje. Cijena uključuje sve potrebne materijale, sredstva i rad. Obračun po m</t>
    </r>
    <r>
      <rPr>
        <sz val="10"/>
        <rFont val="Calibri"/>
        <family val="2"/>
        <charset val="238"/>
      </rPr>
      <t>²</t>
    </r>
    <r>
      <rPr>
        <sz val="10"/>
        <rFont val="Times New Roman"/>
        <family val="1"/>
      </rPr>
      <t xml:space="preserve"> stvarno izvedenih radova.</t>
    </r>
  </si>
  <si>
    <r>
      <rPr>
        <b/>
        <sz val="10"/>
        <rFont val="Times New Roman"/>
        <family val="1"/>
        <charset val="238"/>
      </rPr>
      <t>Zidarska obrada vanjskih špaleta</t>
    </r>
    <r>
      <rPr>
        <sz val="10"/>
        <rFont val="Times New Roman"/>
        <family val="1"/>
      </rPr>
      <t xml:space="preserve"> grubom i finom žbukom nakon postave novih prozora i termoizolacije. Širina špaleta do 20 cm. U cijenu uključen sav potreban rad i materijal. Obračun po m' stvarno izvedenih radova.</t>
    </r>
  </si>
  <si>
    <r>
      <rPr>
        <b/>
        <sz val="10"/>
        <rFont val="Times New Roman"/>
        <family val="1"/>
        <charset val="238"/>
      </rPr>
      <t>Zidanje vanjskih zidova pločama od porobetona</t>
    </r>
    <r>
      <rPr>
        <sz val="10"/>
        <rFont val="Times New Roman"/>
        <family val="1"/>
      </rPr>
      <t>, sa ostavljanjem svih otvora. Zid debljine 3,0 cm. Položaj i mjere u svemu prema nacrtima i uvjetima iz projekta. U cijenu je uračunata dobava, svi prijevozi i prijenosi, izrada i demontaža skele, rad na ugradbi te sav potreban rad i materijal. Obračun po m2 stvarno izvedenih radova.</t>
    </r>
  </si>
  <si>
    <r>
      <rPr>
        <b/>
        <sz val="10"/>
        <rFont val="Times New Roman"/>
        <family val="1"/>
        <charset val="238"/>
      </rPr>
      <t>Dobava i ugradnja PVC folije</t>
    </r>
    <r>
      <rPr>
        <sz val="10"/>
        <rFont val="Times New Roman"/>
        <family val="1"/>
        <charset val="238"/>
      </rPr>
      <t xml:space="preserve"> iznad mineralne vune (MW) na podu tavana. Cijena uključuje sav potreban rad i materijal.                                                                                                                                                 Obračun po m2 stvarno izvedenih radova.    </t>
    </r>
  </si>
  <si>
    <t xml:space="preserve">Ljepilo se nanosi na ploče po svim rubovima u trakama širine cca 5 cm te po sredini na najmanje 3 točke promjera 15 cm, dok maksimalna debljina ljepila iznosi 15 mm, odnosno prema tehničkoj uputi proizvođača. </t>
  </si>
  <si>
    <t xml:space="preserve">Obračun po m² kompletno izvedene izolacije. U cijenu uključen sav potreban rad, materijal, priprema podloge, početni profil, sve potrebne lajsne koje se ugrađuju prema katalogu proizvođača. </t>
  </si>
  <si>
    <r>
      <rPr>
        <b/>
        <sz val="10"/>
        <rFont val="Times New Roman"/>
        <family val="1"/>
        <charset val="238"/>
      </rPr>
      <t>Izrada, dostava i montaža</t>
    </r>
    <r>
      <rPr>
        <sz val="10"/>
        <rFont val="Times New Roman"/>
        <family val="1"/>
      </rPr>
      <t xml:space="preserve"> PVC stijene, u boji po izboru investitora, ukupnih dimenzija 350x295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</si>
  <si>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234x295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</si>
  <si>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95x255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</si>
  <si>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105x180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</si>
  <si>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105x165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</si>
  <si>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85x165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</si>
  <si>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105x130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</si>
  <si>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105x65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</si>
  <si>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110x280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</si>
  <si>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135x200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</si>
  <si>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364x135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</si>
  <si>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190x300 cm, izrađene od profila s prekinutim toplinskim mostom.</t>
    </r>
  </si>
  <si>
    <r>
      <rPr>
        <b/>
        <sz val="10"/>
        <rFont val="Times New Roman"/>
        <family val="1"/>
        <charset val="238"/>
      </rPr>
      <t>Dodatno učvršćivanje svih prozora</t>
    </r>
    <r>
      <rPr>
        <sz val="10"/>
        <rFont val="Times New Roman"/>
        <family val="1"/>
      </rPr>
      <t xml:space="preserve"> - PVC stijena turbo vijcima odgovarajuće duljine, naknadno zapunjavanje pjenom šupljina ukoliko je potrebno, i obavezno postavljanje brtvenih traka (unutarnjih i vanjskih) prije izvođenja same fasade. Cijena uključuje sav potreban rad i materijal. Obračun po PVC stijeni bez obzira na dimenzije.</t>
    </r>
  </si>
  <si>
    <r>
      <rPr>
        <b/>
        <sz val="10"/>
        <rFont val="Times New Roman"/>
        <family val="1"/>
        <charset val="238"/>
      </rPr>
      <t>Demontaža pokrova</t>
    </r>
    <r>
      <rPr>
        <sz val="10"/>
        <rFont val="Times New Roman"/>
        <family val="1"/>
        <charset val="238"/>
      </rPr>
      <t xml:space="preserve"> od salonit ploča i zbrinjavanje na zakonom propisani način, demontaža letvi i kontraletvi te skidanje bitumenske ljepenke, spuštanje i odlaganje na tlo, te utovar i odvoz na deponij. U cijenu uračunat sav rad i materijal. Sve radove izvesti u skladu s Pravilnikom o načinu i postupcima gospodarenja otpadom koji sadrži azbest (NN 178/04, 111/06), Naputkom o postupanju s otpadom koji sadrži azbest (NN 75/93) i Zakonom o otpadu (NN 178/04, 111/06, 60/08). Obračun po m2 krovne površine.</t>
    </r>
  </si>
  <si>
    <r>
      <rPr>
        <b/>
        <sz val="10"/>
        <rFont val="Times New Roman"/>
        <family val="1"/>
        <charset val="238"/>
      </rPr>
      <t>Pažljivo skidanje lamperije</t>
    </r>
    <r>
      <rPr>
        <sz val="10"/>
        <rFont val="Times New Roman"/>
        <family val="1"/>
        <charset val="238"/>
      </rPr>
      <t xml:space="preserve"> u širini od cca 30cm, (iznad ulaza potrebno je u potpunosti privremeno skinuti lamperiju zbog okomitog nalijeganja na vanjski zid),  te rezanje i ponovno postavljanje nakon izvedbe toplinske izolacije.  Obračun po m2.</t>
    </r>
  </si>
  <si>
    <r>
      <rPr>
        <b/>
        <sz val="10"/>
        <rFont val="Times New Roman"/>
        <family val="1"/>
        <charset val="238"/>
      </rPr>
      <t>Montaža drvenih krovnih kontraletvi</t>
    </r>
    <r>
      <rPr>
        <sz val="10"/>
        <rFont val="Times New Roman"/>
        <family val="1"/>
        <charset val="238"/>
      </rPr>
      <t xml:space="preserve"> kako bi se omogućilo pravilno provjetravanje krovišta.
Letvanje krovišta za pokrov od vlaknocementnih ploča.    
Razmak letava napraviti u skladu s naputkom proizvođača ploča kao i detalje potrebne za montažu (odzračnik, sljeme, greben, uvala, ...)        
U cijenu je uključen sav rad i materijal i pomoćni materijal. Obračun po m2 krovne površine.</t>
    </r>
  </si>
  <si>
    <r>
      <rPr>
        <b/>
        <sz val="10"/>
        <rFont val="Times New Roman"/>
        <family val="1"/>
        <charset val="238"/>
      </rPr>
      <t>Izrada novog sloja cementne žbuke</t>
    </r>
    <r>
      <rPr>
        <sz val="10"/>
        <rFont val="Times New Roman"/>
        <family val="1"/>
      </rPr>
      <t xml:space="preserve"> (špric, gruba, fina) debljine 2 cm na mjestima gdje je prethodno otučena dotrajala žbuka te sanacija pukotina na zidovima. Cijena uključuje sav potreban rad i materijal, te pripremu podloge. Obračun po m</t>
    </r>
    <r>
      <rPr>
        <sz val="10"/>
        <rFont val="Calibri"/>
        <family val="2"/>
        <charset val="238"/>
      </rPr>
      <t xml:space="preserve">² </t>
    </r>
    <r>
      <rPr>
        <sz val="10"/>
        <rFont val="Times New Roman"/>
        <family val="1"/>
        <charset val="238"/>
      </rPr>
      <t>stvarno izvedenih radova</t>
    </r>
    <r>
      <rPr>
        <sz val="10"/>
        <rFont val="Times New Roman"/>
        <family val="1"/>
      </rPr>
      <t>.</t>
    </r>
  </si>
  <si>
    <r>
      <rPr>
        <b/>
        <sz val="10"/>
        <rFont val="Times New Roman"/>
        <family val="1"/>
        <charset val="238"/>
      </rPr>
      <t>Dobava i ugradnja toplinske izolacije stropa tavana</t>
    </r>
    <r>
      <rPr>
        <sz val="10"/>
        <rFont val="Times New Roman"/>
        <family val="1"/>
      </rPr>
      <t xml:space="preserve"> od mineralne (kamene) vune ukupne debljine 16 cm. Zahtijevani koeficijent toplinske provodljivosti je 0,035 W/mK, po HRN EN 12667, klasa negorivosti A1, HRN EN 13501-1. Otpor difuziji vodene pare μ=1,1. Ugradnja toplinsko- izolacijskog materijala na prethodno očišćenu podlogu sa svim potrebnim materijalim i radovima- sve prema preporuci proizvođača. Obračun po m2 izolirane površine.</t>
    </r>
  </si>
  <si>
    <r>
      <rPr>
        <b/>
        <sz val="10"/>
        <rFont val="Times New Roman"/>
        <family val="1"/>
        <charset val="238"/>
      </rPr>
      <t>Dobava i ugradnja toplinske izolacije ravnog krova</t>
    </r>
    <r>
      <rPr>
        <sz val="10"/>
        <rFont val="Times New Roman"/>
        <family val="1"/>
      </rPr>
      <t xml:space="preserve"> od mineralne (kamene) vune ukupne debljine 16 cm. Zahtijevani koeficijent toplinske provodljivosti je 0,036 W/mK, po HRN EN 12667, klasa negorivosti A1, HRN EN 13501-1. Otpor difuziji vodene pare μ=1,1. Ugradnja toplinsko- izolacijskog materijala na prethodno očišćenu podlogu sa svim potrebnim materijalim i radovima- sve prema preporuci proizvođača. Obračun po m2 stvarno izolirane površine.</t>
    </r>
  </si>
  <si>
    <r>
      <rPr>
        <b/>
        <sz val="10"/>
        <rFont val="Times New Roman"/>
        <family val="1"/>
        <charset val="238"/>
      </rPr>
      <t>Sanacija fasade izvedbom fasadnog ETICS sustava</t>
    </r>
    <r>
      <rPr>
        <sz val="10"/>
        <rFont val="Times New Roman"/>
        <family val="1"/>
      </rPr>
      <t xml:space="preserve"> do visine cca 40 cm. Sanacija se vrši na sljedeći način: Dobava i ugradnja toplinske izolacije od XPS - eskpandiranog polistirena prema normi HRN EN 13164:2002 debljine 8 cm. Zahtijevani koeficijent toplinske provodljivosti je 0,037 W/mK, tlačna čvrstoća 300 kPa (otpornost na udarce), negorivost klasa E.  Ploče se lijepe za zid tvornički pripremljenim polimer cementnim mortom ili pastoznim cementnim ljepilom, pri čemu čvrstoća prionjivosti između toplinsko izolacijskog materijala i podloge ne smije biti niža od 80 kPa. Također, potrebno je mehanički ploče pričvrstiti za zid spojnicama nosivosti 1,5 kN (6-8 kom/m</t>
    </r>
    <r>
      <rPr>
        <sz val="10"/>
        <rFont val="Calibri"/>
        <family val="2"/>
        <charset val="238"/>
      </rPr>
      <t>²</t>
    </r>
    <r>
      <rPr>
        <sz val="10"/>
        <rFont val="Times New Roman"/>
        <family val="1"/>
      </rPr>
      <t>),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</si>
  <si>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rPr>
        <b/>
        <sz val="10"/>
        <rFont val="Times New Roman"/>
        <family val="1"/>
        <charset val="238"/>
      </rPr>
      <t>Sanacija fasade izvedbom fasadnog ETICS sustava</t>
    </r>
    <r>
      <rPr>
        <sz val="10"/>
        <rFont val="Times New Roman"/>
        <family val="1"/>
      </rPr>
      <t>. Sanacija se vrši na sljedeći način: Dobava i ugradnja toplinske izolacije od mineralne (kamene) vune prema normi HRN EN 13162 debljine 10 cm na vanjsku zidnu površinu. Zahtijevani koeficijent toplinske provodljivosti je 0,035W/mK, po HRN EN 12667, klasa negorivosti A1, HRN EN 13501-1. Otpor difuziji vodene pare μ=1,1. Ploče se lijepe za zid tvornički pripremljenim polimer cementnim mortom ili pastoznim cementnim ljepilom, pri čemu čvrstoća prionjivosti između ploča kamene vune i podloge ne smije biti niža od 80 kPa. Također, potrebno je mehanički ploče pričvrstiti za zid spojnicama nosivosti 1,5 kN (6 -8 kom/m²),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</si>
  <si>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rPr>
        <b/>
        <sz val="10"/>
        <rFont val="Times New Roman"/>
        <family val="1"/>
        <charset val="238"/>
      </rPr>
      <t>Ličenje drvenih stupova nadstrešnice</t>
    </r>
    <r>
      <rPr>
        <sz val="10"/>
        <rFont val="Times New Roman"/>
        <family val="1"/>
      </rPr>
      <t xml:space="preserve"> dimenzija 12x12 cm cisine 2,90 m, završni premaz bojom u tonu po izboru Investitora (sve u potrebnom broju premaza). Cijena uključuje sav potreban rad i materijal, te sve potrebne predradnje poput brušenja i čišćenje podloge. Obračun po komad.</t>
    </r>
  </si>
  <si>
    <r>
      <rPr>
        <b/>
        <sz val="10"/>
        <rFont val="Times New Roman"/>
        <family val="1"/>
        <charset val="238"/>
      </rPr>
      <t>Gletanje zidova i stropova terase</t>
    </r>
    <r>
      <rPr>
        <sz val="10"/>
        <rFont val="Times New Roman"/>
        <family val="1"/>
      </rPr>
      <t>. Cijena uključuje sve potrebne međupremaze i impregnacije, radnu skelu te sav potreban rad i materijal potreban za dobivanje potpuno glatke površine spremne za ličenje. Obračun po m2 stvarno izvršenih radova.</t>
    </r>
  </si>
  <si>
    <r>
      <rPr>
        <b/>
        <sz val="10"/>
        <rFont val="Times New Roman"/>
        <family val="1"/>
        <charset val="238"/>
      </rPr>
      <t>Doprema, montaža, demontaža i opremanje cijevne fasadne skele</t>
    </r>
    <r>
      <rPr>
        <sz val="10"/>
        <rFont val="Times New Roman"/>
        <family val="1"/>
      </rPr>
      <t xml:space="preserve"> od bešavnih cijevi (čelične ili aluminijske) prema uvjetima i važećim HTZ propisima. U jediničnu cijenu uključiti i zaštitni zastor od jutenih ili plastičnih traka koje se postavljaju sa vanjske strane skele po cijeloj površini. Skela se mora osigurati od prevrtanja sidrenjem, a od udara groma uzemljenjem. Potrebno je izvesti pomoćne metalne ili drvene ljestve-penjalice za vertikalnu komunikaciju radnika. Obračun po m</t>
    </r>
    <r>
      <rPr>
        <sz val="10"/>
        <rFont val="Calibri"/>
        <family val="2"/>
        <charset val="238"/>
      </rPr>
      <t>²</t>
    </r>
    <r>
      <rPr>
        <sz val="10"/>
        <rFont val="Times New Roman"/>
        <family val="1"/>
      </rPr>
      <t xml:space="preserve"> vertikalne površine fasade.</t>
    </r>
  </si>
  <si>
    <r>
      <rPr>
        <b/>
        <sz val="10"/>
        <rFont val="Times New Roman"/>
        <family val="1"/>
        <charset val="238"/>
      </rPr>
      <t>Izrada novog sloja cementne žbuke</t>
    </r>
    <r>
      <rPr>
        <sz val="10"/>
        <rFont val="Times New Roman"/>
        <family val="1"/>
      </rPr>
      <t xml:space="preserve"> (špric, gruba, fina) debljine 2 cm na zidovima okoliša na mjestima gdje je prethodno otučena dotrajala žbuka te na betonskom "stupu" na sjevernom djelu kod vanjskog ulaza u kuhinju. Cijena uključuje sav potreban rad i materijal, te pripremu podloge. Obračun po m</t>
    </r>
    <r>
      <rPr>
        <sz val="10"/>
        <rFont val="Calibri"/>
        <family val="2"/>
        <charset val="238"/>
      </rPr>
      <t xml:space="preserve">² </t>
    </r>
    <r>
      <rPr>
        <sz val="10"/>
        <rFont val="Times New Roman"/>
        <family val="1"/>
        <charset val="238"/>
      </rPr>
      <t>stvarno izvedenih radova</t>
    </r>
    <r>
      <rPr>
        <sz val="10"/>
        <rFont val="Times New Roman"/>
        <family val="1"/>
      </rPr>
      <t>.</t>
    </r>
  </si>
  <si>
    <r>
      <rPr>
        <b/>
        <sz val="10"/>
        <rFont val="Times New Roman"/>
        <family val="1"/>
        <charset val="238"/>
      </rPr>
      <t>Dobava materijala i ličenje vanjskih zidova u okolišu</t>
    </r>
    <r>
      <rPr>
        <sz val="10"/>
        <rFont val="Times New Roman"/>
        <family val="1"/>
      </rPr>
      <t xml:space="preserve"> akrilnim bojama za vanjsku upotrebu u potrebnom broju slojeva do potpunog prekrivanja podloge (min 2x), nakon izvedenih svih radova, s predhodnim  gletanjem površina. Pokretna skela uračunata u cijenu. Obračun po m2.</t>
    </r>
  </si>
  <si>
    <r>
      <rPr>
        <b/>
        <sz val="10"/>
        <rFont val="Times New Roman"/>
        <family val="1"/>
        <charset val="238"/>
      </rPr>
      <t>Pranje i čišćenje betonskih staza</t>
    </r>
    <r>
      <rPr>
        <sz val="10"/>
        <rFont val="Times New Roman"/>
        <family val="1"/>
      </rPr>
      <t xml:space="preserve"> oko objekta vodom pod pritiskom. U cijenu uključen sav potreban rad i materijal. Obračun po m2.</t>
    </r>
  </si>
  <si>
    <t>a) rigalice na zidovima</t>
  </si>
  <si>
    <t>b) rigalice na betonskim vazama</t>
  </si>
  <si>
    <r>
      <rPr>
        <b/>
        <sz val="10"/>
        <rFont val="Times New Roman"/>
        <family val="1"/>
        <charset val="238"/>
      </rPr>
      <t>Gletanje stropa dvorane</t>
    </r>
    <r>
      <rPr>
        <sz val="10"/>
        <rFont val="Times New Roman"/>
        <family val="1"/>
      </rPr>
      <t>. Cijena uključuje sve potrebne međupremaze i impregnacije, radnu skelu te sav potreban rad i materijal potreban za dobivanje potpuno glatke površine spremne za ličenje. Obračun po m2 stvarno izvršenih radova.</t>
    </r>
  </si>
  <si>
    <r>
      <rPr>
        <b/>
        <sz val="10"/>
        <rFont val="Times New Roman"/>
        <family val="1"/>
        <charset val="238"/>
      </rPr>
      <t>Ličenje stropa dvorane</t>
    </r>
    <r>
      <rPr>
        <sz val="10"/>
        <rFont val="Times New Roman"/>
        <family val="1"/>
      </rPr>
      <t xml:space="preserve"> disperzivnom bojom u bijelom tonu. Cijena uključuje sve potrebne međupremaze i impregnacije, radnu skelu te sav potreban rad i materijal.</t>
    </r>
  </si>
  <si>
    <r>
      <rPr>
        <b/>
        <sz val="10"/>
        <rFont val="Times New Roman"/>
        <family val="1"/>
        <charset val="238"/>
      </rPr>
      <t>Ličenje zidova i stropova terase</t>
    </r>
    <r>
      <rPr>
        <sz val="10"/>
        <rFont val="Times New Roman"/>
        <family val="1"/>
      </rPr>
      <t xml:space="preserve"> fasadnom bojom u boji po želji investitora. Cijena uključuje sve potrebne međupremaze i impregnacije, radnu skelu te sav potreban rad i materijal.</t>
    </r>
  </si>
  <si>
    <t xml:space="preserve">Obračun po m' kompletno izvedenog fasadnog sustava. U cijenu uključen sav potreban rad, materijal, priprema podloge, početni profil, sve potrebne lajsne koje se ugrađuju prema katalogu proizvođača. </t>
  </si>
  <si>
    <r>
      <rPr>
        <b/>
        <sz val="10"/>
        <rFont val="Times New Roman"/>
        <family val="1"/>
        <charset val="238"/>
      </rPr>
      <t>Dobava i montaža drvenih stupova</t>
    </r>
    <r>
      <rPr>
        <sz val="10"/>
        <rFont val="Times New Roman"/>
        <family val="1"/>
      </rPr>
      <t xml:space="preserve"> nadstrešnice dimenzija 12x12 cm cisine 2,90 m. Cijena uključuje sav potreban rad i materijal, te sve potrebne predradnje poput rezanja, brušenja i čišćenje podloge prije ličenja. Obračun po komad.</t>
    </r>
  </si>
  <si>
    <r>
      <rPr>
        <b/>
        <sz val="10"/>
        <rFont val="Times New Roman"/>
        <family val="1"/>
        <charset val="238"/>
      </rPr>
      <t>Dobava, ličenje i montaža</t>
    </r>
    <r>
      <rPr>
        <sz val="10"/>
        <rFont val="Times New Roman"/>
        <family val="1"/>
      </rPr>
      <t xml:space="preserve"> drvene lamperije nadstrešnice na južnom dijelu objekta, završni premaz zaštitom i bojom u tonu po izboru Investitora (sve u potrebnom broju premaza). Cijena uključuje sav potreban rad i materijal, te sve potrebne predradnje poput brušenja i čišćenje podloge. Obračun po m2 stvarno izvedenih radova.</t>
    </r>
  </si>
  <si>
    <r>
      <rPr>
        <b/>
        <sz val="10"/>
        <rFont val="Times New Roman"/>
        <family val="1"/>
        <charset val="238"/>
      </rPr>
      <t>Izvedba betona za pad</t>
    </r>
    <r>
      <rPr>
        <sz val="10"/>
        <rFont val="Times New Roman"/>
        <family val="1"/>
      </rPr>
      <t xml:space="preserve"> na ravnom krovu objekta debljine cca 2-8 cm. Stavka uključuje sve potrebne radove uključujući pripremu podloge za betoniranje. Cijena uključuje sve potrebne materijale, sredstva i rad. Obračun po m² stvarno izvedenih radova.</t>
    </r>
  </si>
  <si>
    <r>
      <rPr>
        <b/>
        <sz val="10"/>
        <rFont val="Times New Roman"/>
        <family val="1"/>
        <charset val="238"/>
      </rPr>
      <t>Skidanje keramičkih pločica terase</t>
    </r>
    <r>
      <rPr>
        <sz val="10"/>
        <rFont val="Times New Roman"/>
        <family val="1"/>
        <charset val="238"/>
      </rPr>
      <t xml:space="preserve"> u suterenu i prizemlju,  te utovar i odvoz na deponij bez obzira na udaljenost deponija. Obračun po m2 stvarno izvedenih radova.</t>
    </r>
  </si>
  <si>
    <r>
      <rPr>
        <b/>
        <sz val="10"/>
        <rFont val="Times New Roman"/>
        <family val="1"/>
        <charset val="238"/>
      </rPr>
      <t>Skidanje cementnog estriha</t>
    </r>
    <r>
      <rPr>
        <sz val="10"/>
        <rFont val="Times New Roman"/>
        <family val="1"/>
        <charset val="238"/>
      </rPr>
      <t xml:space="preserve"> sa poda terase,  te utovar i odvoz na deponij bez obzira na udaljenost deponija. Obračun po m2 stvarno izvedenih radova.</t>
    </r>
  </si>
  <si>
    <r>
      <rPr>
        <b/>
        <sz val="10"/>
        <rFont val="Times New Roman"/>
        <family val="1"/>
        <charset val="238"/>
      </rPr>
      <t>Skidanje drvenih stupova</t>
    </r>
    <r>
      <rPr>
        <sz val="10"/>
        <rFont val="Times New Roman"/>
        <family val="1"/>
        <charset val="238"/>
      </rPr>
      <t xml:space="preserve"> nadstrešnice terase uz prethodno podupiranje dimenzija 12x12 cm i visine 2,90 m. U cijenu uključen sav rad i materijal te utovar i odvoz na deponij bez obzira na udaljenost deponija. Obračun po komadu.</t>
    </r>
  </si>
  <si>
    <r>
      <rPr>
        <b/>
        <sz val="10"/>
        <rFont val="Times New Roman"/>
        <family val="1"/>
        <charset val="238"/>
      </rPr>
      <t>Dobava i ugradnja toplinske izolacije od EPS-a debljine 12cm s unutarnje strane stropa na mjestu gdje se iznad dvorane nalazi terasa.</t>
    </r>
    <r>
      <rPr>
        <sz val="10"/>
        <rFont val="Times New Roman"/>
        <family val="1"/>
        <charset val="238"/>
      </rPr>
      <t xml:space="preserve"> Zahtijevani koeficijent toplinske provodljivosti je 0,035W/mK, po HRN EN 12667, klasa negorivosti A1, HRN EN 13501-1. Otpor difuziji vodene pare μ=1,1. Ploče se lijepe za zid tvornički pripremljenim polimer cementnim mortom ili pastoznim cementnim ljepilom, pri čemu čvrstoća prionjivosti između ploča kamene vune i podloge ne smije biti niža od 80 kPa. Također, potrebno je mehanički ploče pričvrstiti za zid spojnicama nosivosti 1,5 kN (6 -8 kom/m²),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</si>
  <si>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rPr>
        <b/>
        <sz val="10"/>
        <rFont val="Times New Roman"/>
        <family val="1"/>
        <charset val="238"/>
      </rPr>
      <t>Sanacija stropa natkrivene terase u suterenu</t>
    </r>
    <r>
      <rPr>
        <sz val="10"/>
        <rFont val="Times New Roman"/>
        <family val="1"/>
      </rPr>
      <t xml:space="preserve">. Sanacija se vrši na sljedeći način: dobava i ugradnja toplinske izolacije od EPS - eskpandiranog polistirena prema normi HRN EN 13164:2002 debljine 5 cm. </t>
    </r>
  </si>
  <si>
    <r>
      <rPr>
        <b/>
        <sz val="10"/>
        <rFont val="Times New Roman"/>
        <family val="1"/>
        <charset val="238"/>
      </rPr>
      <t>Pažljivo skidanje - otucanje stare oštećene i dotrajale fasadne žbuke</t>
    </r>
    <r>
      <rPr>
        <sz val="10"/>
        <rFont val="Times New Roman"/>
        <family val="1"/>
        <charset val="238"/>
      </rPr>
      <t xml:space="preserve"> svih betonskih površina do čiste strukture zidova a nakon toga zidove isprati vodom (pod pritiskom) radi boljeg vezivanja prilikom postavljanja novog sloja. Utovar i odvoz otpadnog materijala na deponij bez obzira na udaljenost deponija. U cijenu uključen sav potreban rad i materijal. Obračun po m² stvarno izvedenih radova.</t>
    </r>
  </si>
  <si>
    <r>
      <rPr>
        <b/>
        <sz val="10"/>
        <rFont val="Times New Roman"/>
        <family val="1"/>
        <charset val="238"/>
      </rPr>
      <t>Demontaža postojećih slojeva ravnog krova</t>
    </r>
    <r>
      <rPr>
        <sz val="10"/>
        <rFont val="Times New Roman"/>
        <family val="1"/>
        <charset val="238"/>
      </rPr>
      <t>, te utovar i odvoz na deponij bez obzira na udaljenost deponija.  Obračun po m2 stvarno izvedenih radova.</t>
    </r>
  </si>
  <si>
    <r>
      <rPr>
        <b/>
        <sz val="10"/>
        <rFont val="Times New Roman"/>
        <family val="1"/>
        <charset val="238"/>
      </rPr>
      <t>Dobava i montaža novih ventilacijskih otvora</t>
    </r>
    <r>
      <rPr>
        <sz val="10"/>
        <rFont val="Times New Roman"/>
        <family val="1"/>
      </rPr>
      <t>, te njihova ugradnja. Postavljanje ojačanja na okvir otvora te postavljanje nosača. U cijenu uračunati sav potreban rad i materijal. Obračun po komadu ugrađenog ventilacijskog otvora.</t>
    </r>
  </si>
  <si>
    <r>
      <rPr>
        <b/>
        <sz val="10"/>
        <rFont val="Times New Roman"/>
        <family val="1"/>
        <charset val="238"/>
      </rPr>
      <t>Demontaža ventilacijskih otvora</t>
    </r>
    <r>
      <rPr>
        <sz val="10"/>
        <rFont val="Times New Roman"/>
        <family val="1"/>
        <charset val="238"/>
      </rPr>
      <t xml:space="preserve"> na fasadi objekta, utovar i odvoz na deponij bez obzira na udaljenost deponija. Obračun po komadu.</t>
    </r>
  </si>
  <si>
    <r>
      <rPr>
        <b/>
        <sz val="10"/>
        <rFont val="Times New Roman"/>
        <family val="1"/>
        <charset val="238"/>
      </rPr>
      <t xml:space="preserve">Planiranje dna iskopa rova </t>
    </r>
    <r>
      <rPr>
        <sz val="10"/>
        <rFont val="Times New Roman"/>
        <family val="1"/>
        <charset val="238"/>
      </rPr>
      <t xml:space="preserve">sa točnošću </t>
    </r>
    <r>
      <rPr>
        <sz val="10"/>
        <rFont val="Calibri"/>
        <family val="2"/>
        <charset val="238"/>
      </rPr>
      <t>±</t>
    </r>
    <r>
      <rPr>
        <sz val="11"/>
        <rFont val="Times New Roman"/>
        <family val="1"/>
        <charset val="238"/>
      </rPr>
      <t>2 cm. &lt;&lt;eventualna udubljenja potrebno je ispuniti kamenim materijalom veličine zrna do 8 mm te strojno nabiti. U cijenu uključen sav potreban rad i materijal. Obračun po m2 stvarno izvedenih radova..</t>
    </r>
  </si>
  <si>
    <t>ili jednakovrijedan proizvod(navesti ime proizvoda i proizvođača)</t>
  </si>
  <si>
    <r>
      <rPr>
        <b/>
        <sz val="10"/>
        <rFont val="Times New Roman"/>
        <family val="1"/>
        <charset val="238"/>
      </rPr>
      <t>Dobava i ugradnja materijala za postavu parne brane</t>
    </r>
    <r>
      <rPr>
        <sz val="10"/>
        <rFont val="Times New Roman"/>
        <family val="1"/>
        <charset val="238"/>
      </rPr>
      <t xml:space="preserve"> LDS 200 na ravni krov. Odstraniti ostatke morta, betona, agregata i dr. Poravnati neravnine.                                                                                                                                                 Obračun po m2.    </t>
    </r>
  </si>
  <si>
    <r>
      <rPr>
        <b/>
        <sz val="10"/>
        <rFont val="Times New Roman"/>
        <family val="1"/>
        <charset val="238"/>
      </rPr>
      <t>Dobava i ugradnja materijala za postavu paropropusne vodonepropusne folije</t>
    </r>
    <r>
      <rPr>
        <sz val="10"/>
        <rFont val="Times New Roman"/>
        <family val="1"/>
        <charset val="238"/>
      </rPr>
      <t xml:space="preserve"> LDS 0,04 na kosi krov.Cijena uključuje sav potreban rad i materijal.                                                                                                                                                 Obračun po m2.    </t>
    </r>
  </si>
  <si>
    <r>
      <rPr>
        <b/>
        <sz val="10"/>
        <rFont val="Times New Roman"/>
        <family val="1"/>
        <charset val="238"/>
      </rPr>
      <t>Dobava i ugradnja materijala za izvedbu hidroizolacije ravnog krova</t>
    </r>
    <r>
      <rPr>
        <sz val="10"/>
        <rFont val="Times New Roman"/>
        <family val="1"/>
        <charset val="238"/>
      </rPr>
      <t xml:space="preserve">. Za hidroizolaciju se koristi membrana na bazi FPO/TPO. Cijena uključuje sav potreban rad i materijal.                                                                                                                                                 Obračun po m2.    </t>
    </r>
  </si>
  <si>
    <r>
      <rPr>
        <b/>
        <sz val="10"/>
        <rFont val="Times New Roman"/>
        <family val="1"/>
        <charset val="238"/>
      </rPr>
      <t>Dobava i ugradnja parne brane LDS 200</t>
    </r>
    <r>
      <rPr>
        <sz val="10"/>
        <rFont val="Times New Roman"/>
        <family val="1"/>
        <charset val="238"/>
      </rPr>
      <t xml:space="preserve"> ispod mineralne vune (MW) na podu tavana. Cijena uključuje sav potreban rad i materijal.                                                                                                                                                 Obračun po m2 stvarno izvedenih radova.    </t>
    </r>
  </si>
  <si>
    <r>
      <rPr>
        <b/>
        <sz val="10"/>
        <rFont val="Times New Roman"/>
        <family val="1"/>
        <charset val="238"/>
      </rPr>
      <t>Dobava i ugradnja cementnog estriha</t>
    </r>
    <r>
      <rPr>
        <sz val="10"/>
        <rFont val="Times New Roman"/>
        <family val="1"/>
      </rPr>
      <t xml:space="preserve"> dvostruko armiran vlakancima terase u prizemlju i suterenu. Mješavina kamenog agregata 0-8 mm (frakcija 0 – 4 mm ne više od 60 %) sa količinom cementa do 380 kg/m3. Ukupne debljine 5 cm (točnu  debljinu utvrditi nakon skidanja postojećeg estriha). Estrih izvesti u padu prema izljevima odnosno sifonima.Obračun po m2.</t>
    </r>
  </si>
  <si>
    <r>
      <rPr>
        <b/>
        <sz val="10"/>
        <rFont val="Times New Roman"/>
        <family val="1"/>
        <charset val="238"/>
      </rPr>
      <t xml:space="preserve">Sanacija parapetnog zida terase u prizemlju iznad dvorane </t>
    </r>
    <r>
      <rPr>
        <sz val="10"/>
        <rFont val="Times New Roman"/>
        <family val="1"/>
        <charset val="238"/>
      </rPr>
      <t>u svrhu prekida toplinskog mosta</t>
    </r>
    <r>
      <rPr>
        <sz val="10"/>
        <rFont val="Times New Roman"/>
        <family val="1"/>
      </rPr>
      <t>. Sanacija se vrši na sljedeći način: dobava i ugradnja toplinske izolacije od XPS-a prema normi HRN EN 13164:2002 debljine 2 cm. XPS se stavlja na gornji rub parapetnog zidića i s unutarnje strane parapetnog zidića.</t>
    </r>
  </si>
  <si>
    <t>OKOV: Vrata sa hidrauličnim samozatvaračem, rolo pantima, brava na valjak sa tri točke zaključavanja, cilindrom i rukohvatom promjera min. 500 mm obostrano. Vrata se otvaraju prema van.Predvidjeti vrata sa panik letvom.
Uključeni svi opšavi, priključak s podom i stropom, kutevi, statička ojačanja, EPDM brtve te ostali elementi nužni za punu funkcionalnost.</t>
  </si>
  <si>
    <t>OKOV: Vrata sa rolo pantima, brava na valjak sa tri točke zaključavanja, cilindrom i rukohvatom promjera min. 500 mm obostrano. Vrata se otvaraju prema van.Predvidjeti vrata sa panik letvom.
Uključeni svi opšavi, priključak s podom i stropom, kutevi, statička ojačanja, EPDM brtve te ostali elementi nužni za punu funkcionalnost.</t>
  </si>
  <si>
    <r>
      <rPr>
        <b/>
        <sz val="10"/>
        <rFont val="Times New Roman"/>
        <family val="1"/>
        <charset val="238"/>
      </rPr>
      <t>Izrada, dostava i montaža</t>
    </r>
    <r>
      <rPr>
        <sz val="10"/>
        <rFont val="Times New Roman"/>
        <family val="1"/>
      </rPr>
      <t xml:space="preserve"> PVC stijene, u boji po izboru investitora, ukupnih dimenzija 100x125 cm, izrađene od profila s prekinutim toplinskim mostom.</t>
    </r>
  </si>
  <si>
    <r>
      <rPr>
        <b/>
        <sz val="10"/>
        <rFont val="Times New Roman"/>
        <family val="1"/>
        <charset val="238"/>
      </rPr>
      <t>Izrada, dostava i montaža</t>
    </r>
    <r>
      <rPr>
        <sz val="10"/>
        <rFont val="Times New Roman"/>
        <family val="1"/>
      </rPr>
      <t xml:space="preserve"> PVC stijene, u boji po izboru investitora, ukupnih dimenzija 80x135 cm, izrađene od profila s prekinutim toplinskim mostom.</t>
    </r>
  </si>
  <si>
    <t>21.</t>
  </si>
  <si>
    <t>22.</t>
  </si>
  <si>
    <r>
      <rPr>
        <b/>
        <sz val="10"/>
        <rFont val="Times New Roman"/>
        <family val="1"/>
        <charset val="238"/>
      </rPr>
      <t>Dobava i ugradnja toplinske izolacije od XPS</t>
    </r>
    <r>
      <rPr>
        <sz val="10"/>
        <rFont val="Times New Roman"/>
        <family val="1"/>
        <charset val="238"/>
      </rPr>
      <t xml:space="preserve"> - eskpandiranog polistirena prema normi HRN EN 13164:2002 debljine 5 cm na terasu u prizemlju iznad dijela gdje se nalazi dvorana i iznad natkrivene terase u suterenu koja se nalazi u produžetku.. Zahtijevani koeficijent toplinske provodljivosti je 0,037 W/mK, tlačna čvrstoća 300 kPa (otpornost na udarce), negorivost klasa E.Ugradnja toplinsko- izolacijskog materijala na prethodno očišćenu podlogu sa svim potrebnim materijalim i radovima- sve prema preporuci proizvođača. Obračun po m2 stvarno izolirane površine.</t>
    </r>
  </si>
  <si>
    <r>
      <rPr>
        <b/>
        <sz val="10"/>
        <rFont val="Times New Roman"/>
        <family val="1"/>
        <charset val="238"/>
      </rPr>
      <t>Dobava izrada i postava opšava zabatnog zida iz pocinčanog lima</t>
    </r>
    <r>
      <rPr>
        <sz val="10"/>
        <rFont val="Times New Roman"/>
        <family val="1"/>
      </rPr>
      <t xml:space="preserve"> u boji bravarije (po izboru investitora) debljine 1,0 mm, razvijene širine cca 60 cm.  Na vanjskom rubu izvesti okapnicu udaljenu min 2 cm od žbuke. Sva mjesta dodira lima i žbuke ili betona zaštititi geotekstilom. Jediničnom cijenom obuhvatiti kompletan rad i materijal. Obračun po m' i razvijenoj širini lima s savim ostalim materijalom. Obračun po m' stvarno izvedenih radova.</t>
    </r>
  </si>
  <si>
    <r>
      <rPr>
        <b/>
        <sz val="10"/>
        <rFont val="Times New Roman"/>
        <family val="1"/>
        <charset val="238"/>
      </rPr>
      <t>Dobava izrada i postava opšava sudara krova sa zidom</t>
    </r>
    <r>
      <rPr>
        <sz val="10"/>
        <rFont val="Times New Roman"/>
        <family val="1"/>
      </rPr>
      <t xml:space="preserve"> iz pocinčanog lima u boji bravarije (po izboru investitora) debljine 1,0 mm, razvijene širine cca 30 cm.  Na vanjskom rubu zabrtviti uz crijep, a na strani do zida lim podvući pod žbuku i uzdići minimalno 1 cm. Sva mjesta dodira lima i žbuke ili betona zaštititi geotekstilom. Jediničnom cijenom obuhvatiti kompletan rad i materijal. Obračun po m' i razvijenoj širini lima s savim ostalim materijalom. Obračun po m' stvarno izvedenih radova.</t>
    </r>
  </si>
  <si>
    <r>
      <rPr>
        <b/>
        <sz val="10"/>
        <rFont val="Times New Roman"/>
        <family val="1"/>
        <charset val="238"/>
      </rPr>
      <t>Izrada, doprema i postava horizontalnog visećeg žlijeba</t>
    </r>
    <r>
      <rPr>
        <sz val="10"/>
        <rFont val="Times New Roman"/>
        <family val="1"/>
      </rPr>
      <t xml:space="preserve"> iz pocinčanog lima debljine 1,00 mm razvijene širine cca 60 cm. Žlijeb se postavlja na kuke iz pocinčanog željeznog plosnog profila 30/4 mm. Na mjestima priključka spojiti s tuljkom. Spojeve žljebova lemiti. Sve kompletno sa svim potrebnim osnovnim i spojnim materijalom, uzimanjem mjera i određivanjem pada na licu mjesta, a prema detalju i dogovoru sa projektantom. 
 U cijenu uračunata i izrada limenog opšava ispod pokrova koji se limarskim preklopima spaja sa žlijebom, razvijene širine cca 25 cm, te sav potreban spojni i potrošni materijal za montažu. Lim u boji bravarije (po izboru investitora) Spoj  s krovnom konstrukcijom na način da se ne spriječi provjetravanje krova.  Sva mjesta dodira lima i žbuke ili betona zaštititi geotekstilom. Jediničnom cijenom obuhvatiti kompletan rad i materijal. Obračun po m' kompletno izvedenog obšava s žljebom. Obračun po m' stvarno izvedenih radova.</t>
    </r>
  </si>
  <si>
    <r>
      <rPr>
        <b/>
        <sz val="10"/>
        <rFont val="Times New Roman"/>
        <family val="1"/>
        <charset val="238"/>
      </rPr>
      <t>Dobava, izrada i postava obšava dimljaka i ventilacionih kanala</t>
    </r>
    <r>
      <rPr>
        <sz val="10"/>
        <rFont val="Times New Roman"/>
        <family val="1"/>
      </rPr>
      <t>, od pocinčanog lima debljine 1,0 mm, uključivo sav sitni i spojni materijal. Boja lima u boji bravarije (po izboru investitora). Na spoju sa dimljakom podvući pod žbuku odnosno oblogu i zabrtviti, te na spoju s krovom zabrtviti i spojiti s hidroizolacijom krova. Obračun po komadu.</t>
    </r>
  </si>
  <si>
    <r>
      <rPr>
        <b/>
        <sz val="10"/>
        <rFont val="Times New Roman"/>
        <family val="1"/>
        <charset val="238"/>
      </rPr>
      <t>Izrada, dobava i montaža limenog opšava parapetnih zidića</t>
    </r>
    <r>
      <rPr>
        <sz val="10"/>
        <rFont val="Times New Roman"/>
        <family val="1"/>
      </rPr>
      <t xml:space="preserve"> krovnih ploha  i "stupa" kod ulaza u kuhinju od pocinčanog lima razvijene širine cca 50 cm u boji prema izboru Investitora, debljine d=1,0 mm. Stavka uključuje potrebne pričvrsne trake i sav potreban spojni materijal. Ugraditi u skladu s vjetrovnim područjem. Cijena uključuje sav potreban rad i materijal. Obračun po m' stvarno izvedenih radova.</t>
    </r>
  </si>
  <si>
    <r>
      <rPr>
        <b/>
        <sz val="10"/>
        <rFont val="Times New Roman"/>
        <family val="1"/>
        <charset val="238"/>
      </rPr>
      <t>Vršenje preinake lijevano željeznih odvodnih oborinskih vertikala</t>
    </r>
    <r>
      <rPr>
        <sz val="10"/>
        <rFont val="Times New Roman"/>
        <family val="1"/>
      </rPr>
      <t xml:space="preserve"> sa krova  na način da se uklanjaju postojeće i ugrađuju nove varenjem željeznih koljena na postojeće cijevi uz uvjet da se ostvari udaljenost od novoizvedene fasade minimalno 5 cm, uz odgovarajuća pridržanja vertikalnih cijevi odvodnje. Za spoj na postojeće cijevi potrebno je otkapanje betonske podloge. Cijena uključuje sva potrebna sredstva, materijal i rad. Obračun po komadu ugrađenog koljena.</t>
    </r>
  </si>
  <si>
    <r>
      <rPr>
        <b/>
        <sz val="10"/>
        <rFont val="Times New Roman"/>
        <family val="1"/>
        <charset val="238"/>
      </rPr>
      <t>Izrada, dobava i montaža vanjskih prozorskih klupica</t>
    </r>
    <r>
      <rPr>
        <sz val="10"/>
        <rFont val="Times New Roman"/>
        <family val="1"/>
      </rPr>
      <t xml:space="preserve"> od pocinčanog lima razvijene širine 25-30 cm, debljine d=1,0 mm u boji postavljene stolarije na objektu. U cijenu uključen sav potreban rad i materijal, kao i svi spojni elementi i obrade za vodonepropusnost. Obračun po m'.</t>
    </r>
  </si>
  <si>
    <r>
      <rPr>
        <b/>
        <sz val="10"/>
        <rFont val="Times New Roman"/>
        <family val="1"/>
        <charset val="238"/>
      </rPr>
      <t xml:space="preserve">Izrada, dobava i montaža opšava </t>
    </r>
    <r>
      <rPr>
        <sz val="10"/>
        <rFont val="Times New Roman"/>
        <family val="1"/>
        <charset val="238"/>
      </rPr>
      <t>dijela parapetnog zidića terase u prizemlju na dijelu iznad dvorane od</t>
    </r>
    <r>
      <rPr>
        <sz val="10"/>
        <rFont val="Times New Roman"/>
        <family val="1"/>
      </rPr>
      <t xml:space="preserve"> pocinčanog lima razvijene širine cca 60 cm, debljine d=1,0 mm u boji bravarije (po izboru investitora). Jediničnom cijenom obuhvatiti kompletan rad i materijal. Obračun po m' i razvijenoj širini lima s savim ostalim materijalom. Obračun po m' stvarno izvedenih radova.</t>
    </r>
  </si>
  <si>
    <r>
      <rPr>
        <b/>
        <sz val="10"/>
        <rFont val="Times New Roman"/>
        <family val="1"/>
        <charset val="238"/>
      </rPr>
      <t>Dobava materijala i popločenje podova terasa</t>
    </r>
    <r>
      <rPr>
        <sz val="10"/>
        <rFont val="Times New Roman"/>
        <family val="1"/>
      </rPr>
      <t xml:space="preserve"> keramičkim podnim pločicama, ljepljenjem građevinskim ljepilom za pločice. Pločice na mrežici I klase. Točna vrsta i dimenzija  pločica bit će odabrana od strane investitora. U stavku uključiti i fugiranje antifungicidnom masom, boje prema boji pločica odnosno izboru investitora.Obračun po m2.</t>
    </r>
  </si>
  <si>
    <r>
      <rPr>
        <b/>
        <sz val="10"/>
        <rFont val="Times New Roman"/>
        <family val="1"/>
        <charset val="238"/>
      </rPr>
      <t>Dobava i montaža poluperforirane drenažne cijevi</t>
    </r>
    <r>
      <rPr>
        <sz val="10"/>
        <rFont val="Times New Roman"/>
        <family val="1"/>
        <charset val="238"/>
      </rPr>
      <t xml:space="preserve"> profila </t>
    </r>
    <r>
      <rPr>
        <sz val="10"/>
        <rFont val="Calibri"/>
        <family val="2"/>
        <charset val="238"/>
      </rPr>
      <t>Ø</t>
    </r>
    <r>
      <rPr>
        <sz val="11"/>
        <rFont val="Times New Roman"/>
        <family val="1"/>
        <charset val="238"/>
      </rPr>
      <t>160 u iskopani rov na istočnom pročelju. U cijenu uračunat sav rad i materijal. Obračun po m' ugrađene cijevi.</t>
    </r>
  </si>
  <si>
    <r>
      <rPr>
        <b/>
        <sz val="10"/>
        <rFont val="Times New Roman"/>
        <family val="1"/>
        <charset val="238"/>
      </rPr>
      <t>Dobava i ugradnja toplinske izolacije</t>
    </r>
    <r>
      <rPr>
        <sz val="10"/>
        <rFont val="Times New Roman"/>
        <family val="1"/>
        <charset val="238"/>
      </rPr>
      <t xml:space="preserve"> od mineralne (kamene) vune na mjestu prijelaza sa zida sa slojem od porobetona na druge konstruktivne elemente zgrade(betonske stupove i grede, zid od opeke)prema normi HRN EN 13162 debljine 2-5 cm(ovisno o raspoloživom prostoru), širine 10cm-25cm na vanjsku zidnu površinu.  uz postavu kutnika, mrežice, armaturnog sloja te završnom žbukom u skladu s ostalom fasadom. Tamo gdje nije moguće postaviti toplinsku izolaciju potrebno je izvesti toplinsko izolacijsku žbuku. Zahtijevani koeficijent toplinske provodljivosti je 0,035W/mK, po HRN EN 12667, klasa negorivosti A1, HRN EN 13501-1. Otpor difuziji vodene pare μ=1,1. Ploče se lijepe za zid tvornički pripremljenim polimer cementnim mortom ili pastoznim cementnim ljepilom, pri čemu čvrstoća prionjivosti između ploča kamene vune i podloge ne smije biti niža od 80 kPa. Također, potrebno je mehanički ploče pričvrstiti za zid spojnicama nosivosti 1,5 kN (6 -8 kom/m²), a preko postavljenih ploča se polaže alkalno postojana staklena mrežica koja treba biti utisnuta u mort za armaturni sloj koji je po svom sastavu polimer-cementno ili pastozno disperzijsko sredstvo. Armaturni mort se u drugom sloju nanosi po cijeloj površini i zaglađuje.</t>
    </r>
  </si>
  <si>
    <r>
      <rPr>
        <b/>
        <sz val="10"/>
        <rFont val="Times New Roman"/>
        <family val="1"/>
        <charset val="238"/>
      </rPr>
      <t>Demontaža</t>
    </r>
    <r>
      <rPr>
        <sz val="10"/>
        <rFont val="Times New Roman"/>
        <family val="1"/>
      </rPr>
      <t xml:space="preserve"> postojeće drvene stolarije i prozorskih klupica, prijenos otpadnog materijala na deponij gradilišta, utovar u kamion i odvoz na gradski deponij bez obzira na udaljenost deponija. U cijenu uključen sav potreban rad i materijal.</t>
    </r>
  </si>
  <si>
    <r>
      <rPr>
        <b/>
        <sz val="10"/>
        <rFont val="Times New Roman"/>
        <family val="1"/>
        <charset val="238"/>
      </rPr>
      <t>Utovar i odvoz viška materijala</t>
    </r>
    <r>
      <rPr>
        <sz val="10"/>
        <rFont val="Times New Roman"/>
        <family val="1"/>
      </rPr>
      <t xml:space="preserve"> iz iskopa na deponij bez obzira na udaljenost deponija. U cijenu uključen sav potreban rad i materijal. Obračun po m3 stvarno izvedenih radova.</t>
    </r>
  </si>
  <si>
    <r>
      <rPr>
        <b/>
        <sz val="10"/>
        <rFont val="Times New Roman"/>
        <family val="1"/>
        <charset val="238"/>
      </rPr>
      <t xml:space="preserve">Demontaža i zamjena dijela daščane oplate </t>
    </r>
    <r>
      <rPr>
        <sz val="10"/>
        <rFont val="Times New Roman"/>
        <family val="1"/>
        <charset val="238"/>
      </rPr>
      <t>nakon skidanja slojeva pokrova. Predviđena zamjena daščane oplate je u iznosu od 20 %. Utovar i odvoz zamjenjenog materijala na deponij bez obzira na udaljenost deponija. Obračun po m2 stvarno izvedenog posla.</t>
    </r>
  </si>
  <si>
    <r>
      <rPr>
        <b/>
        <sz val="10"/>
        <rFont val="Times New Roman"/>
        <family val="1"/>
        <charset val="238"/>
      </rPr>
      <t xml:space="preserve">Demontaža i zamjena dijela dotrajale konstrukcije krova(rogovi i dijelovi rešetke) </t>
    </r>
    <r>
      <rPr>
        <sz val="10"/>
        <rFont val="Times New Roman"/>
        <family val="1"/>
        <charset val="238"/>
      </rPr>
      <t>od drvenih elemenata. Predviđena zamjena je u iznosu od 10 %. Utovar i odvoz zamjenjenog materijala na deponij bez obzira na udaljenost deponija. Obračun po m2 stvarno izvedenog posla.</t>
    </r>
  </si>
  <si>
    <r>
      <rPr>
        <b/>
        <sz val="10"/>
        <rFont val="Times New Roman"/>
        <family val="1"/>
        <charset val="238"/>
      </rPr>
      <t>Skidanje sljemenjaka</t>
    </r>
    <r>
      <rPr>
        <sz val="10"/>
        <rFont val="Times New Roman"/>
        <family val="1"/>
        <charset val="238"/>
      </rPr>
      <t xml:space="preserve"> sa sljemena krova, žljebova i pripadajućih kuka, te skidanje ostalih elemenata krovne limarije (uvale, obrubi dimnjaka, dilitacioni, zidni, okapni, zabatni, podložni limovi, obrub odušaka, opšavi i nosača raznih instalacija) i spuštanje na tlo, utovar i odvoz na deponij bez obzira na udaljenost deponija. U cijenu uračunat sav rad i materijal. Obračun po m´.</t>
    </r>
  </si>
  <si>
    <r>
      <rPr>
        <b/>
        <sz val="10"/>
        <rFont val="Times New Roman"/>
        <family val="1"/>
        <charset val="238"/>
      </rPr>
      <t>Pažljivo skidanje lamperije</t>
    </r>
    <r>
      <rPr>
        <sz val="10"/>
        <rFont val="Times New Roman"/>
        <family val="1"/>
        <charset val="238"/>
      </rPr>
      <t xml:space="preserve"> i  krovne konstrukcije sa nadstrešnice na južnom dijelu objekta, te utovar i odvoz na deponij bez obzira na udaljenost deponija.  Obračun po m2.</t>
    </r>
  </si>
  <si>
    <r>
      <rPr>
        <b/>
        <sz val="10"/>
        <rFont val="Times New Roman"/>
        <family val="1"/>
        <charset val="238"/>
      </rPr>
      <t>Pažljivo skidanje daske</t>
    </r>
    <r>
      <rPr>
        <sz val="10"/>
        <rFont val="Times New Roman"/>
        <family val="1"/>
        <charset val="238"/>
      </rPr>
      <t xml:space="preserve"> na spoju vanjskog zida i krovne plohe, te utovar i odvoz na deponij bez obzira na udaljenost deponija.  Obračun po m`.</t>
    </r>
  </si>
  <si>
    <r>
      <rPr>
        <b/>
        <sz val="10"/>
        <rFont val="Times New Roman"/>
        <family val="1"/>
        <charset val="238"/>
      </rPr>
      <t xml:space="preserve">Nabava, doprema i postavljanje zaštitne ventilacione mrežice </t>
    </r>
    <r>
      <rPr>
        <sz val="10"/>
        <rFont val="Times New Roman"/>
        <family val="1"/>
        <charset val="238"/>
      </rPr>
      <t>na spoju vanjskog zida i krovne plohe. Obračun po m' ugrađene mrežice.</t>
    </r>
  </si>
  <si>
    <r>
      <rPr>
        <b/>
        <sz val="10"/>
        <rFont val="Times New Roman"/>
        <family val="1"/>
        <charset val="238"/>
      </rPr>
      <t>Demontaža postojećeg dilatacijskog profila</t>
    </r>
    <r>
      <rPr>
        <sz val="10"/>
        <rFont val="Times New Roman"/>
        <family val="1"/>
      </rPr>
      <t xml:space="preserve"> te dobava i montaža novog, komplet sa obradom i brtvljenjem. Odvoz otpadnog materijala na gradski deponij bez obzira na udaljenost deponija. U cijenu uključen sav potreban rad i materijal. Obračun po m'.</t>
    </r>
  </si>
  <si>
    <r>
      <rPr>
        <b/>
        <sz val="10"/>
        <rFont val="Times New Roman"/>
        <family val="1"/>
        <charset val="238"/>
      </rPr>
      <t>Demontaža postojećih rigalica</t>
    </r>
    <r>
      <rPr>
        <sz val="10"/>
        <rFont val="Times New Roman"/>
        <family val="1"/>
      </rPr>
      <t xml:space="preserve"> na zidovima terasa i betonskim vazama, te dobava i montaža novih. Odvoz otpadnog materijala na deponij bez obzira na udaljenost deponija. Točne dimenzije promjera utvrditi nakon otklanjanja postojećih rigalica. Obračun po m'. </t>
    </r>
  </si>
  <si>
    <r>
      <rPr>
        <b/>
        <sz val="10"/>
        <rFont val="Times New Roman"/>
        <family val="1"/>
        <charset val="238"/>
      </rPr>
      <t>Kresanje grana drveća</t>
    </r>
    <r>
      <rPr>
        <sz val="10"/>
        <rFont val="Times New Roman"/>
        <family val="1"/>
      </rPr>
      <t xml:space="preserve"> bez obzira na promjer u kompletu sa usitnjavanjem grana i utovarom u vozilo. Rad se izvodi na mjestima gdje nije moguće izvoditi radove na fasadi zbog drveća. U cijenu uključen sav potreban rad i materijal (skela, autokošara i sl.) Odvoz otpadnog materijala na deponij bez obzira na udaljenost deponija. Obračun po satu rada.</t>
    </r>
  </si>
  <si>
    <r>
      <rPr>
        <b/>
        <sz val="10"/>
        <rFont val="Times New Roman"/>
        <family val="1"/>
        <charset val="238"/>
      </rPr>
      <t>Privremeno pomicanje betonskih vaza i željezne ograde</t>
    </r>
    <r>
      <rPr>
        <sz val="10"/>
        <rFont val="Times New Roman"/>
        <family val="1"/>
        <charset val="238"/>
      </rPr>
      <t>, te vraćanje istih na odgovarajuće mjesto nakon izvedbe toplinske izolacije Ukoliko nakon postavljanja fasadnog sloja skinute vaze ne bude moguće vratiti na mjesto zbog smanjenja prostora, pokušati naći betonsku vazu na objektu s kojom će biti moguće obaviti zamjenu. U cijenu uključen sav potreban rad i materijal za skidanje i ponovno postavljanje što također uključuje i rezanje i prekrojavanje željezne ograde.Obračun po komadu.</t>
    </r>
  </si>
  <si>
    <t>Stijena sadrži jedna dvokrilna vrata dimenzija 190x220 cm sa fiksnim nadsvjetlom dimenzija 190x80- sve prema shemi stolarije POZ 14.</t>
  </si>
  <si>
    <t>Stijena sadrži dva dvokrilna otklopno-zaokretna zaokretna prozora sa dva fiksna polja izeđu njih- sve prema shemi stolarije POZ 13.</t>
  </si>
  <si>
    <r>
      <t xml:space="preserve">OKOV: Vrata </t>
    </r>
    <r>
      <rPr>
        <sz val="10"/>
        <rFont val="Times New Roman"/>
        <family val="1"/>
        <charset val="238"/>
      </rPr>
      <t xml:space="preserve">zaokretna s kvakom. Vrata se otvaraju prema van. </t>
    </r>
    <r>
      <rPr>
        <sz val="10"/>
        <rFont val="Times New Roman"/>
        <family val="1"/>
      </rPr>
      <t xml:space="preserve">
Uključeni svi opšavi, priključak s podom i stropom, kutevi, statička ojačanja, EPDM brtve te ostali elementi nužni za punu funkcionalnost.</t>
    </r>
  </si>
  <si>
    <t>Stijena sadrži dvokrilna zaokretna vrata- sve prema shemi stolarije POZ 12.</t>
  </si>
  <si>
    <t>Stijena sadrži jednokrilna zaokretna vrata dimenzija 110x200 cm s fiksnim nadsvjetlom dimenzija 110x80 cm - sve prema shemi stolarije POZ 11.</t>
  </si>
  <si>
    <t>Stijena sadrži jednokrilni otklopni prozor dimenzija - sve prema shemi stolarije POZ 10.</t>
  </si>
  <si>
    <t>Stijena sadrži jednokrilni otklopno zaokretni prozor - sve prema shemi stolarije POZ 9.</t>
  </si>
  <si>
    <t>Stijena sadrži jednokrilni otklopno zaokretni prozor - sve prema shemi stolarije POZ 8B.</t>
  </si>
  <si>
    <t>Stijena sadrži jednokrilni otklopno zaokretni prozor - sve prema shemi stolarije POZ 8A.</t>
  </si>
  <si>
    <t>Stijena sadrži jednokrilni otklopno zaokretni prozor dimenzija 105x90 cm s otklopnim nadsvjetlom dimenzija 105x40 cm - sve prema shemi stolarije POZ 7B.</t>
  </si>
  <si>
    <t>Stijena sadrži jednokrilni otklopno zaokretni prozor dimenzija 105x90 cm s otklopnim nadsvjetlom dimenzija 105x40 cm - sve prema shemi stolarije POZ 7A.</t>
  </si>
  <si>
    <t>Stijena sadrži jednokrilni otklopno zaokretni prozor dimenzija 85x125 cm s otklopnim nadsvjetlom dimenzija 85x40 cm - sve prema shemi stolarije POZ 6B.</t>
  </si>
  <si>
    <t>Stijena sadrži jednokrilni otklopno zaokretni prozor dimenzija 85x125 cm s otklopnim nadsvjetlom dimenzija 85x40 cm - sve prema shemi stolarije POZ 6A.</t>
  </si>
  <si>
    <t>Stijena sadrži jednokrilni otklopno zaokretni prozor dimenzija 105x125 cm s otklopnim nadsvjetlom dimenzija 105x40 cm - sve prema shemi stolarije POZ 5B.</t>
  </si>
  <si>
    <t>Stijena sadrži jednokrilni otklopno zaokretni prozor dimenzija 105x125 cm s otklopnim nadsvjetlom dimenzija 105x40 cm - sve prema shemi stolarije POZ 5A.</t>
  </si>
  <si>
    <t>Stijena sadrži jednokrilni otklopno zaokretni prozor dimenzija 105x140 cm s otklopnim nadsvjetlom dimenzija 105x40 cm - sve prema shemi stolarije POZ 4B.</t>
  </si>
  <si>
    <t>Stijena sadrži jednokrilni otklopno zaokretni prozor dimenzija 105x140 cm s otklopnim nadsvjetlom dimenzija 105x40 cm - sve prema shemi stolarije POZ 4A.</t>
  </si>
  <si>
    <r>
      <t xml:space="preserve">OKOV: Vrata </t>
    </r>
    <r>
      <rPr>
        <sz val="10"/>
        <rFont val="Times New Roman"/>
        <family val="1"/>
        <charset val="238"/>
      </rPr>
      <t xml:space="preserve">zaokretna s kvakom i otklopni prozor s mehanizmom za otvaranje na visini pogodnoj za rukovanje. Vrata se otvaraju prema van. </t>
    </r>
    <r>
      <rPr>
        <sz val="10"/>
        <rFont val="Times New Roman"/>
        <family val="1"/>
      </rPr>
      <t xml:space="preserve">
Uključeni svi opšavi, priključak s podom i stropom, kutevi, statička ojačanja, EPDM brtve te ostali elementi nužni za punu funkcionalnost.</t>
    </r>
  </si>
  <si>
    <t>Stijena sadrži jednokrilna zaokretna vrata dimenzija 95x215 cm s otklopnim nadsvjetlom dimenzija 95x40 cm - sve prema shemi stolarije POZ 3B.</t>
  </si>
  <si>
    <t>Stijena sadrži jednokrilna zaokretna vrata dimenzija 95x215 cm s otklopnim nadsvjetlom dimenzija 95x40 cm - sve prema shemi stolarije POZ 3A.</t>
  </si>
  <si>
    <t>Stijena sadrži dvokrilna zaokretna vrata dimenzija 160x200 cm i ukupno 4 fiksna polja bočno do visine od 200 cm, te fiksnim nadsvjetlom iznad visine od 200 cm sa 2 fiksna polja bočno - sve prema shemi stolarije POZ 2.</t>
  </si>
  <si>
    <t>Stijena sadrži dvokrilna zaokretna vrata dimenzija 160x200 cm i ukupno 4 fiksna polja bočno do visine od 200 cm, te fiksnim nadsvjetlom iznad visine od 200 cm sa 2 fiksna polja bočno - sve prema shemi stolarije POZ 1.</t>
  </si>
  <si>
    <r>
      <rPr>
        <b/>
        <sz val="10"/>
        <rFont val="Times New Roman"/>
        <family val="1"/>
        <charset val="238"/>
      </rPr>
      <t>Dobava izrada i postava opšava krovnih uvala</t>
    </r>
    <r>
      <rPr>
        <sz val="10"/>
        <rFont val="Times New Roman"/>
        <family val="1"/>
      </rPr>
      <t xml:space="preserve"> iz pocinčanog lima u boji bravarije (po izboru investitora) debljine 1,0 mm, razvijene širine cca 50-80 cm.  Lim podvući pod crijep i zabrtviti i spojiti s hidroizolacijom krova. Sva mjesta dodira lima i žbuke ili betona zaštititi geotekstilom. Jediničnom cijenom obuhvatiti kompletan rad i materijal. Obračun po m' i razvijenoj širini lima. Obračun po m' stvarno izvedenih radova.</t>
    </r>
  </si>
  <si>
    <r>
      <rPr>
        <b/>
        <sz val="10"/>
        <rFont val="Times New Roman"/>
        <family val="1"/>
        <charset val="238"/>
      </rPr>
      <t>Dobava, izrada i postava vertikalnih odvoda</t>
    </r>
    <r>
      <rPr>
        <sz val="10"/>
        <rFont val="Times New Roman"/>
        <family val="1"/>
      </rPr>
      <t xml:space="preserve"> (oluka) krovne vode Ø 10 cm, od pocinčanog lima debljine 1,0 mm, uključivo obujmice i sav sitni i spojni materijal. Boja lima u boji bravarije (po izboru investitora). Na mjestima prolaza oluka kroz konstrukciju potrebno je oluk izolirati hladnim bitumenskim premazom i omotati krovnom ljepenkom. Uključena i izrada spoja s cijevima oborinske odvodnje. Obračun po m' stvarno izvedenog posla.</t>
    </r>
  </si>
  <si>
    <r>
      <rPr>
        <b/>
        <sz val="10"/>
        <rFont val="Times New Roman"/>
        <family val="1"/>
        <charset val="238"/>
      </rPr>
      <t>Zatrpavanje rova</t>
    </r>
    <r>
      <rPr>
        <sz val="10"/>
        <rFont val="Times New Roman"/>
        <family val="1"/>
      </rPr>
      <t xml:space="preserve"> zamjenskim materijalom iz pozajmišta granulacije 0/60 mm. Zatrpavanje se izvodi u slojevima od 30 cm s potrebnim vlaženjem te strojnim i ručnim nabijanjem. U cijenu uključen sav potreban rad i materijal. Obračun po m3 stvarno izvedenih radova.</t>
    </r>
  </si>
  <si>
    <r>
      <t xml:space="preserve">Napomena: na mjestima gdje se nalaze fasadne eternit ploče, način postavljanja i vrsta pričvrsnica odredit će se nakon uklanjanjaploča.                                                     </t>
    </r>
    <r>
      <rPr>
        <b/>
        <i/>
        <sz val="11"/>
        <rFont val="Times New Roman"/>
        <family val="1"/>
        <charset val="238"/>
      </rPr>
      <t>NAPOMENA:Naručitelj zahtjeva iznadprosječnu ravnost površine fasade sa maksimalnim odstupanjem od 2mm na 2 m'.</t>
    </r>
  </si>
  <si>
    <r>
      <rPr>
        <b/>
        <sz val="10"/>
        <rFont val="Times New Roman"/>
        <family val="1"/>
        <charset val="238"/>
      </rPr>
      <t>Skidanje pločica u širini jednog reda te skidanje cementnog estriha</t>
    </r>
    <r>
      <rPr>
        <sz val="10"/>
        <rFont val="Times New Roman"/>
        <family val="1"/>
      </rPr>
      <t xml:space="preserve"> u istoj širini uz zid kako bi se omogućilo postavljanje XPS-a. U cijenu uključen sav rad i materijal te utovar i odvoz do deponija bez obzira na udaljenost deponija. Obračun po m' stvarno izvedenih radova.</t>
    </r>
  </si>
  <si>
    <t>m³</t>
  </si>
  <si>
    <r>
      <rPr>
        <b/>
        <sz val="10"/>
        <rFont val="Times New Roman"/>
        <family val="1"/>
        <charset val="238"/>
      </rPr>
      <t>Dobava materijala i izrada sokla</t>
    </r>
    <r>
      <rPr>
        <sz val="10"/>
        <rFont val="Times New Roman"/>
        <family val="1"/>
      </rPr>
      <t xml:space="preserve"> od keramičkih podnih pločica, ljepljenjem građevinskim ljepilom za pločice. Pločice na mrežici I klase. Točna vrsta i dimenzija  pločica bit će odabrana od strane investitora. U stavku uključiti i fugiranje antifungicidnom masom, boje prema boji pločica odnosno izboru investitora.Obračun po m2.</t>
    </r>
  </si>
  <si>
    <r>
      <rPr>
        <b/>
        <sz val="10"/>
        <rFont val="Times New Roman"/>
        <family val="1"/>
      </rPr>
      <t>Dobava i ugradnja gotovih slivnika</t>
    </r>
    <r>
      <rPr>
        <sz val="10"/>
        <rFont val="Times New Roman"/>
        <family val="1"/>
      </rPr>
      <t xml:space="preserve"> sa zaštitnom košarom. Slivnici se brtve sa vanjske strane brtvilom. Obračun po komadu ugrađenog slivnika.</t>
    </r>
  </si>
  <si>
    <r>
      <rPr>
        <b/>
        <sz val="10"/>
        <rFont val="Times New Roman"/>
        <family val="1"/>
      </rPr>
      <t>Strojni i ručni iskop rova</t>
    </r>
    <r>
      <rPr>
        <sz val="10"/>
        <rFont val="Times New Roman"/>
        <family val="1"/>
      </rPr>
      <t xml:space="preserve"> prosječne dubine cca 80 cm bez obzira na kategoriju terena, odlaganje materijala uz rub iskopa. U cijenu uključen sav potreban rad i materijal, te osiguranje pokosa. Iskop se vrši u svrhu postavljanja drenažnih cijevi uz objekt te postavljanje XPS-a. Obračun po m3 iskopanog rova u sraslom stanju.</t>
    </r>
  </si>
  <si>
    <r>
      <rPr>
        <b/>
        <sz val="10"/>
        <rFont val="Times New Roman"/>
        <family val="1"/>
        <charset val="238"/>
      </rPr>
      <t>Izrada vertikalne hidroizolacije</t>
    </r>
    <r>
      <rPr>
        <sz val="10"/>
        <rFont val="Times New Roman"/>
        <family val="1"/>
        <charset val="238"/>
      </rPr>
      <t xml:space="preserve"> na podnožju fasade na mjestu iskopa rova trakama za varenje tipa kao V4 sa uloškom od staklenog voala obostrano obloženog polimer bitumenskom masom sa dodacima elastomera, h=30 cm. Stavka uključuje pripremu podloge i hladni premaz. Cijena uključuje sav potreban rad i materijal. Obračun po m' stvarno izvedenih radova</t>
    </r>
    <r>
      <rPr>
        <sz val="10"/>
        <rFont val="Calibri"/>
        <family val="2"/>
        <charset val="238"/>
      </rPr>
      <t>.</t>
    </r>
  </si>
  <si>
    <r>
      <rPr>
        <b/>
        <sz val="10"/>
        <rFont val="Times New Roman"/>
        <family val="1"/>
        <charset val="238"/>
      </rPr>
      <t xml:space="preserve">Nabava, doprema i postavljanje pokrova </t>
    </r>
    <r>
      <rPr>
        <sz val="10"/>
        <rFont val="Times New Roman"/>
        <family val="1"/>
        <charset val="238"/>
      </rPr>
      <t xml:space="preserve">od valovite osmovalne vlaknocementne(bez azbesta) ploče u boji mediteran crijepa tipa kao valovitka. Postavljanje prema uputama proizvođača. U cijenu uključeni elementi odzračnica, sljemena, uvala i sl.Obračun po m2 postavljene krovne površine. </t>
    </r>
  </si>
  <si>
    <r>
      <rPr>
        <b/>
        <sz val="10"/>
        <rFont val="Times New Roman"/>
        <family val="1"/>
      </rPr>
      <t>Dobava i ugradnja materijala za izvedbu hidroizolacije terasa tipa kao LDS 200</t>
    </r>
    <r>
      <rPr>
        <sz val="10"/>
        <rFont val="Times New Roman"/>
        <family val="1"/>
      </rPr>
      <t>.                                                                                                                                                                                                                      U cijenu uračunata i obrada zida i parapeta hidroizolacijskom trakom.                                                                                                        Obraditi zid u visini od 10 cm iznad pločica.Obračun po m2.</t>
    </r>
  </si>
  <si>
    <r>
      <rPr>
        <b/>
        <sz val="10"/>
        <rFont val="Times New Roman"/>
        <family val="1"/>
      </rPr>
      <t>Strojno rezanje asfalta i betona</t>
    </r>
    <r>
      <rPr>
        <sz val="10"/>
        <rFont val="Times New Roman"/>
        <family val="1"/>
      </rPr>
      <t xml:space="preserve"> uz zgradu na sjevernom, istočnom pročelju te skidanje ploča na dijelu južnog pročelja u suterenu uz dvoranu za postavljanje drenažne cijevi i postavljanje XPS-a. U cijenu uračunat sav rad i materijal te utovar i odvoz na deponij bez obzira na udaljenost deponija. Obračun po m' stvarno izvedenog posla.</t>
    </r>
  </si>
  <si>
    <r>
      <rPr>
        <b/>
        <sz val="10"/>
        <rFont val="Times New Roman"/>
        <family val="1"/>
        <charset val="238"/>
      </rPr>
      <t xml:space="preserve">Izvedba betonske podloge terase </t>
    </r>
    <r>
      <rPr>
        <sz val="10"/>
        <rFont val="Times New Roman"/>
        <family val="1"/>
        <charset val="238"/>
      </rPr>
      <t>u suterenu i dijela terase u prizemlju zapadno od dvorane</t>
    </r>
    <r>
      <rPr>
        <sz val="10"/>
        <rFont val="Times New Roman"/>
        <family val="1"/>
      </rPr>
      <t xml:space="preserve"> debljine cca 5 cm. Stavka uključuje sve potrebne radove uključujući pripremu podloge za betoniranje. Cijena uključuje sve potrebne materijale, sredstva i rad. Obračun po m² stvarno izvedenih radova.</t>
    </r>
  </si>
  <si>
    <r>
      <rPr>
        <b/>
        <sz val="10"/>
        <rFont val="Times New Roman"/>
        <family val="1"/>
        <charset val="238"/>
      </rPr>
      <t>Štemanje betonskog zida</t>
    </r>
    <r>
      <rPr>
        <sz val="10"/>
        <rFont val="Times New Roman"/>
        <family val="1"/>
      </rPr>
      <t xml:space="preserve"> na mjestu prozora dimenzija 80x90 cm i 100x60 cm(POZ 8A,8B i POZ 9) na sjevernom pročelju u svrhu povećanja otvora radi boljeg dotoka svijetla. Štemanje otvora vršit će se spuštanjem parapeta prozora do ravninu parapeta prozora susjedne kuhinje(dimenzija 105x165 cm) također na sjevernom pročelju. U cijenu su uračunati sav potreban rad i materijal te utovar i odvoz na deponij bez obzira na udaljenost deponija. Obračun po m3.</t>
    </r>
  </si>
  <si>
    <t>STROJARSKI RADOVI</t>
  </si>
  <si>
    <t>ELEKTROTEHNIČKI RADOVI</t>
  </si>
  <si>
    <t>GRAĐEVINSKO- OBRTNIČKI  RADOVI</t>
  </si>
  <si>
    <t>OBJEDINJENI TROŠKOVNIK</t>
  </si>
  <si>
    <t xml:space="preserve">U cijenu mora biti uračunat sav potrebni rad i materijal za izradu kompletne instalacije, svi potrebni prijevozi, transporti, uskladištenja, skele, unutarnje i vanjske komunikacije na gradilištu. </t>
  </si>
  <si>
    <t>Gotovost stavke je do njezine potvrde od strane nadzornog inženjera odnosno Investitora.</t>
  </si>
  <si>
    <t xml:space="preserve">Sve eventualne promjene i odstupanja od projekta, potrebno je usuglasiti s projektantom. </t>
  </si>
  <si>
    <t>Sva oprema predviđena troškovnikom mora posjedovati Ateste, Certifikate i Garanciju.</t>
  </si>
  <si>
    <t>Sva ispitivanja projektiranih instalacija moraju posjedovati Zapisnik.</t>
  </si>
  <si>
    <t>Sva isporučena oprema mora posjedovati upute za rukovanje i održavanje na hrvatskom jeziku, koje će korisnik kristiti tijekom eksploatacije postrojenja.</t>
  </si>
  <si>
    <t>Prije davanja ponude izvoditelj mora obići objekt.</t>
  </si>
  <si>
    <t>Kako bi tehničko rješenje bilo u skladu s proračunatim vrijednostima tehničke karakteristike opreme navedene u specifikaciji materijala i radova mogu odstupati max. ± 5 %.</t>
  </si>
  <si>
    <t>DEMONTAŽA POSTOJEĆE OPREME U KOTLOVNICI</t>
  </si>
  <si>
    <t>1.1</t>
  </si>
  <si>
    <t>Prijava gradilišta distributeru plina tvrtki Energo d.o.o., konzultacije s projektantom, nadzornim inženjerom, investitorom i predstavnikom tvrtke Energo d.o.o., prije naručivnja opreme i otvaranja radova, a radi usaglašavanja termina i uvjeta priključenja, detalja izvedbe i sl. sa eventualnim dodatnim zahtjevima i energetskom suglasnosti od Energo d.o.o.. Usklađivanje izvedbe plinske instalacije sa ovlaštenim predstavnikom Energo s obzirom na zatečene uvjete tijekom izvođenja.</t>
  </si>
  <si>
    <t>komplet</t>
  </si>
  <si>
    <t>a</t>
  </si>
  <si>
    <t>1.2</t>
  </si>
  <si>
    <t>Pražnjenje toplovodne instalacije na najnižoj točki instalacije u kotlovnici.</t>
  </si>
  <si>
    <t>1.4</t>
  </si>
  <si>
    <t>Odspajanje kompletne instalacije i demontaža postojećeg kotla BUDERUS GE515 toplinskog učina 295 kW, sa svom pripadajućom opremom.</t>
  </si>
  <si>
    <t>1.5</t>
  </si>
  <si>
    <t>Demontaža postojećeg plamenika WL30-ZC WEISHAUPT toplinskog učina 72-330 kW sa svom pripadajućom opremom te priključnim cijevima i elektroinstalacijom.</t>
  </si>
  <si>
    <t>1.6</t>
  </si>
  <si>
    <t>Demontaža postojeće dimnjače u kotlovnici i prostoriji uz kotlovnicu te zatvaranje postojećeg otvora na dimnjaku u prostoriji uz kotlovnicu.</t>
  </si>
  <si>
    <t>1.7</t>
  </si>
  <si>
    <t xml:space="preserve">Demontaža postojeće klima komore kuhinje, koja se nalazi u kotlovnici sa pripadajućim tlačnim i odsisnim kanalima. </t>
  </si>
  <si>
    <t>1.8</t>
  </si>
  <si>
    <t>Čišćenje i degaziranje kompletne instalacije tekućeg goriva u kotlovnici.</t>
  </si>
  <si>
    <t>1.9</t>
  </si>
  <si>
    <t>Demontaža cjevovoda tekućeg goriva u kotlovnici.</t>
  </si>
  <si>
    <t>1.10</t>
  </si>
  <si>
    <t>Demontaža dijela cjevovoda grijanja u kotlovnici između kotla i polaznog i povratnog kolektora.</t>
  </si>
  <si>
    <t>1.11</t>
  </si>
  <si>
    <r>
      <t>Pražnjenje čišćenje, degaziranje i odvoz tekućeg goriva goriva iz spremnika volumena 10 m</t>
    </r>
    <r>
      <rPr>
        <vertAlign val="superscript"/>
        <sz val="11"/>
        <rFont val="Arial"/>
        <family val="2"/>
        <charset val="238"/>
      </rPr>
      <t>3</t>
    </r>
    <r>
      <rPr>
        <sz val="11"/>
        <rFont val="Arial"/>
        <family val="2"/>
        <charset val="238"/>
      </rPr>
      <t xml:space="preserve"> na udaljenost do 15 km prema zahtjevu Investitora.</t>
    </r>
  </si>
  <si>
    <t>1.12</t>
  </si>
  <si>
    <t>Odvoz te zbrinjavanje demontirane opreme na deponij ili prema zahtjevu Investitora na udaljenost do 15 km.</t>
  </si>
  <si>
    <t xml:space="preserve">DEMONTAŽA POSTOJEĆE OPREME U KOTLOVNICI: </t>
  </si>
  <si>
    <t xml:space="preserve">2. </t>
  </si>
  <si>
    <t>TOPLOVODNA INSTALACIJA</t>
  </si>
  <si>
    <t>2.1</t>
  </si>
  <si>
    <t>Dobava i ugradnja PLINSKOG KONDENZACIJSKOG MODULA tip VITOMODUL 300-E, proizvod VIESSMANN ili jednakovrijedan. Plinski uređaj je izveden kao kompletna toplinska centrala, spremna za vanjsku ugradnju, hidraulički kompletirana i ožičena, uskleđena sa zakonom o zaštiti na radu, zaštiti od požara i CE normama. Plinski uređaj je desne izvedbe. Uređaj ima mogućnost linearne modulacije u rasponu od 27.0-273.00 kW, pri 80/60 C). Toplinski modul sastavljen je od  vodećeg dijela sa 2 kotla i  slijednog dijela s jednim kotlom. Ukupno je ugrađeno tri kotla.</t>
  </si>
  <si>
    <t>Dimenzije plinskog kondenzacijskog modula su visina: 2040 mm, širina: 2660 mm, dubina: 650 mm.</t>
  </si>
  <si>
    <t>Plinski kondenzacijski modul sastoji se od slijedećih dijelova:</t>
  </si>
  <si>
    <t>Zidni plinski kondenzacijski kotao Vitodens 200-W B2HA s regulacijom Vitotronic 100 s pumpnom grupom za priključak kotla i razdjelnika.(kom. 3)</t>
  </si>
  <si>
    <t>Hidraulički sabirnik polaznog i povratnog voda.</t>
  </si>
  <si>
    <t>Kaskadna regulacija Vitotronic 300-K MW2B, sa modulom za slijednu komunikaciju.</t>
  </si>
  <si>
    <t>Kontejner od čelika s epoksidnim premazom.</t>
  </si>
  <si>
    <t>Izolacija unutar kučišta debljine 60 mm.</t>
  </si>
  <si>
    <t>Sigurnosni set.</t>
  </si>
  <si>
    <t>Karakteristike uređaja:</t>
  </si>
  <si>
    <t>Područje nazivnog učina (50/30 C) 30-300 kW</t>
  </si>
  <si>
    <t>Područje nazivnog učina (80/60 C) 27-273 kW</t>
  </si>
  <si>
    <t>Nazivno toplinsko opterećenje: 28.1-281.4 kW</t>
  </si>
  <si>
    <t>Radni tlak: 4 bar</t>
  </si>
  <si>
    <t>Postavljeni tlak 3.5 bar</t>
  </si>
  <si>
    <t>Sadržaj vode pojedinačnog modula: 12.8 l</t>
  </si>
  <si>
    <t>Sadržaj vode u priključnnom setu: 2 l</t>
  </si>
  <si>
    <t>Sadržaj vode u hidrauličkom sabirniku 18 l</t>
  </si>
  <si>
    <t>Ukupni volumen vode: 65 l</t>
  </si>
  <si>
    <t>Težina pojedinačnog modula: 83 kg</t>
  </si>
  <si>
    <t>Težina sabirnika:</t>
  </si>
  <si>
    <t>45 kg</t>
  </si>
  <si>
    <t>Težina kontejnera: 150 kg</t>
  </si>
  <si>
    <t>Ukupna težina :720 kg</t>
  </si>
  <si>
    <t>Električna snaga kotla bez crpke: 175 W</t>
  </si>
  <si>
    <t>Električna snaga crpke: 16-310 W</t>
  </si>
  <si>
    <t>Cirkulacijska crpka: Wilo Para 25 1/12"</t>
  </si>
  <si>
    <t>Priključci hidrauličkog sabirnika NO100 PN10</t>
  </si>
  <si>
    <t>Ekspanzijska posuda 12 lit 10 bar</t>
  </si>
  <si>
    <t>Razina buka  35 dB</t>
  </si>
  <si>
    <t>Dimenzije modula: visina 2040, duljina 2660, dubina 650 mm.</t>
  </si>
  <si>
    <t xml:space="preserve">Potrebno je osigurati sve potrebne upute za rukovanje i održavanje na hrvatskom jeziku. </t>
  </si>
  <si>
    <t>Jednakovrijedan:</t>
  </si>
  <si>
    <t>2.2</t>
  </si>
  <si>
    <t>Dobava i ugradnja seta za neutralizaciju kondenzata GENO-Neutra V N-70 ili jednakovrijedan, za kotao 50-500 kW s  8 kg granulata.</t>
  </si>
  <si>
    <t>2.3</t>
  </si>
  <si>
    <t>Dobava i ugradnja proširenja mješača NTC 10 K.</t>
  </si>
  <si>
    <t>2.4.</t>
  </si>
  <si>
    <t>Dobava i ugradnja troputnog miješajućeg ventila NO40.</t>
  </si>
  <si>
    <t>2.5</t>
  </si>
  <si>
    <t>Dobava i ugradnja uranjajućeg osjetnika temperature NTC.</t>
  </si>
  <si>
    <t>2.6</t>
  </si>
  <si>
    <t>Dobava i ugradnja kaskadnog dimovodnog sustava za odvod dimnih plinova iz kondenzacijskog plinskog modula. Dimovodni sustav se sastoji od troslojnih čeličnih izoliranih elemenata od inoxa. Stavka obuhvaća učvršćenje dimovodnih elemenata, potpornim materijalom, obujmicama i sajlama fiksiranim za čeličnu konstrukciju. Za postavljanje dimovodnih elemenata je potrebna izrada skele. Potrebno je osigurati sve potrebne upute za rukovanje i održavanje na hrvatskom jeziku.</t>
  </si>
  <si>
    <t>Kaskadni dimovodni sustav se sastoji od slijedećih elemenata:</t>
  </si>
  <si>
    <r>
      <t xml:space="preserve">Dimnjača </t>
    </r>
    <r>
      <rPr>
        <sz val="11"/>
        <rFont val="Calibri"/>
        <family val="2"/>
        <charset val="238"/>
      </rPr>
      <t>Ø</t>
    </r>
    <r>
      <rPr>
        <sz val="11"/>
        <rFont val="Arial"/>
        <family val="2"/>
        <charset val="238"/>
      </rPr>
      <t>100 s revizijskim otvorom i nepovratnim ventilom dimnih plinova dužine 40 cm.</t>
    </r>
  </si>
  <si>
    <t>kom.</t>
  </si>
  <si>
    <t>Kolektor dimnih plinova Ø 200 s ispustom kondenzata i tri bočna priključka za dimnjače. Kolektor je dužine 3 m.</t>
  </si>
  <si>
    <t>T komad Ø 200.</t>
  </si>
  <si>
    <t>Vertikalni dimnjak Ø 200 dužine 800 cm.</t>
  </si>
  <si>
    <t>Revizijski komad Ø 200 s ispustom kondenzata</t>
  </si>
  <si>
    <t xml:space="preserve">Nosiva konstrukcija dimnjaka: </t>
  </si>
  <si>
    <t>kg</t>
  </si>
  <si>
    <t>Završna kapa sa zaštitom od vjetra i kiše Ø 200</t>
  </si>
  <si>
    <t xml:space="preserve">Sakupljač kondenzata </t>
  </si>
  <si>
    <t>Cjevovod za odvod kondenzata</t>
  </si>
  <si>
    <t>2.7</t>
  </si>
  <si>
    <t>Dobava i ugradnja čeličnih profila za izradu konstrukcije za pričvršćenje dimovodnih elemenata.</t>
  </si>
  <si>
    <t>2.8</t>
  </si>
  <si>
    <t>Dobava i ugradnja prirubnica NP6 sa spojnim i brtvenim materijalom.</t>
  </si>
  <si>
    <t>DN100</t>
  </si>
  <si>
    <t>2.9</t>
  </si>
  <si>
    <t>Dobava i ugradnja brtvi za vodu.</t>
  </si>
  <si>
    <t>DN80</t>
  </si>
  <si>
    <t>2.10</t>
  </si>
  <si>
    <t>Dobava i ugradnja vijaka i matica za spajanje uređaja.</t>
  </si>
  <si>
    <t>M16x6</t>
  </si>
  <si>
    <t>2.11</t>
  </si>
  <si>
    <t>Puštanje u pogon plinskog kondenzacijskog bloka s kompletnim podešavanjem protoka, učinka i funkcionalnosti uređaja od strane ovlaštenog servisera opreme.</t>
  </si>
  <si>
    <t>2.14</t>
  </si>
  <si>
    <t>Spajanje novog  cjevovoda na postojeću instalaciju u kotlovnici.</t>
  </si>
  <si>
    <t>2.15</t>
  </si>
  <si>
    <t xml:space="preserve">Dobava i ugradnja automatskog ionskog omekšivača vode, proizvod Acquamarine ili jednakovrijedan. </t>
  </si>
  <si>
    <r>
      <t>Karakteristike uređaja:
nominalni protok: 2 m</t>
    </r>
    <r>
      <rPr>
        <vertAlign val="superscript"/>
        <sz val="11"/>
        <rFont val="Arial"/>
        <family val="2"/>
        <charset val="238"/>
      </rPr>
      <t>3</t>
    </r>
    <r>
      <rPr>
        <sz val="11"/>
        <rFont val="Arial"/>
        <family val="2"/>
        <charset val="238"/>
      </rPr>
      <t xml:space="preserve">/h
zahtijevana tvrdoća vode na izlazu: max 4 odH
Uz uređaj se isporučuje:
ionski medij,
spremnik za sol,
elektronsko kontrolno upravljački sustav,
mjerač protoka omekšane vode,
priključci: NO25
ventil za regulaciju izlazne tvrdoće omekšane vode
medij za početno punjenje uređaja.
El. Priključak 10 W – 230 V – 50 Hz – IP 54
Tehničke karakteristike ponuđene opreme mogu odstupati max. ± 5%.
</t>
    </r>
  </si>
  <si>
    <t>2.16</t>
  </si>
  <si>
    <t>Dobava i ugradnja filtra vode, proizvod Cillichemie - FDN ili jednakovrijedan, za ugradnju ispred ionskog omekšivača vode.</t>
  </si>
  <si>
    <t>2.17</t>
  </si>
  <si>
    <t>Dobava i ugradnja pločastog izmjenjivača topline   proizvod ALFA LAVAL ili jednakovrijedan.</t>
  </si>
  <si>
    <t>Toplinski učin 300 kW</t>
  </si>
  <si>
    <r>
      <t xml:space="preserve">Primarna strana 80/60 </t>
    </r>
    <r>
      <rPr>
        <vertAlign val="superscript"/>
        <sz val="11"/>
        <rFont val="Arial"/>
        <family val="2"/>
        <charset val="238"/>
      </rPr>
      <t>o</t>
    </r>
    <r>
      <rPr>
        <sz val="11"/>
        <rFont val="Arial"/>
        <family val="2"/>
        <charset val="238"/>
      </rPr>
      <t>C:</t>
    </r>
  </si>
  <si>
    <t>Q=11.739 m3/h</t>
  </si>
  <si>
    <t>Otpor: max. 15 kpa</t>
  </si>
  <si>
    <r>
      <t xml:space="preserve">Sekundarna strana: 75/55 </t>
    </r>
    <r>
      <rPr>
        <vertAlign val="superscript"/>
        <sz val="11"/>
        <rFont val="Arial"/>
        <family val="2"/>
        <charset val="238"/>
      </rPr>
      <t>o</t>
    </r>
    <r>
      <rPr>
        <sz val="11"/>
        <rFont val="Arial"/>
        <family val="2"/>
        <charset val="238"/>
      </rPr>
      <t>C</t>
    </r>
  </si>
  <si>
    <t>Otpor: max.15 kPa</t>
  </si>
  <si>
    <t>2.18</t>
  </si>
  <si>
    <t>Dobava i ugradnja cirkulacijske crpke NMT MAX 40/120 F proizvod IMP ili jednakovrijedan, s prirubnicama i protuprirubnicama i ostalim spojnim i brtvenim materijalom.</t>
  </si>
  <si>
    <r>
      <t>Q =7 m</t>
    </r>
    <r>
      <rPr>
        <vertAlign val="superscript"/>
        <sz val="11"/>
        <rFont val="Arial"/>
        <family val="2"/>
        <charset val="238"/>
      </rPr>
      <t>3</t>
    </r>
    <r>
      <rPr>
        <sz val="11"/>
        <rFont val="Arial"/>
        <family val="2"/>
        <charset val="238"/>
      </rPr>
      <t>/h</t>
    </r>
  </si>
  <si>
    <t>H =   8 m</t>
  </si>
  <si>
    <t>NO40</t>
  </si>
  <si>
    <t>PN6/10</t>
  </si>
  <si>
    <t>Snaga: 25-480 W</t>
  </si>
  <si>
    <t>1/230V</t>
  </si>
  <si>
    <t>IP44</t>
  </si>
  <si>
    <t>2.19</t>
  </si>
  <si>
    <t>Dobava i ugradnja zatvorene membranske posude volumana 125 l proizvod Elbi  ili jednakovrijedan, sa sigurnosnim ventilom.</t>
  </si>
  <si>
    <t>2.20</t>
  </si>
  <si>
    <t>Dobava i ugradnja kuglastih ventila NP16, s prirubnicama i protuprirubnicama, kompletno sa spojnim i brtvenim materijalom.</t>
  </si>
  <si>
    <t>NO80</t>
  </si>
  <si>
    <t>2.21</t>
  </si>
  <si>
    <t>Dobava i ugradnja hvatača nečistoća NP16, s prirubnicama i protuprirubnicama, kompletno sa spojnim i brtvenim materijalom.</t>
  </si>
  <si>
    <t>2.22</t>
  </si>
  <si>
    <t>Dobava i ugradnja kuglastih ventila sa navojem, te brtvenim materijalom.</t>
  </si>
  <si>
    <t>R 1/2"</t>
  </si>
  <si>
    <t>2.23</t>
  </si>
  <si>
    <t>Dobava i ugradnja mjernih instrumenata:</t>
  </si>
  <si>
    <r>
      <t xml:space="preserve">termometar u metalnom kućištu, 0 – 120 </t>
    </r>
    <r>
      <rPr>
        <vertAlign val="superscript"/>
        <sz val="11"/>
        <rFont val="Arial"/>
        <family val="2"/>
        <charset val="238"/>
      </rPr>
      <t>o</t>
    </r>
    <r>
      <rPr>
        <sz val="11"/>
        <rFont val="Arial"/>
        <family val="2"/>
        <charset val="238"/>
      </rPr>
      <t>C</t>
    </r>
  </si>
  <si>
    <t>manometar 0 - 6 bar</t>
  </si>
  <si>
    <t>2.24</t>
  </si>
  <si>
    <t>Dobava i ugradnja čeličnih bešavnih cijevi (DIN2448), kompletno sa svim potrebnim pričvrsnim i ovjesnim materijalom, koljenima, T-komadima, redukcijama, kao i materijalom za zavarivanje.</t>
  </si>
  <si>
    <t>m</t>
  </si>
  <si>
    <t>2.25</t>
  </si>
  <si>
    <t>Dobava i ugradnja  mineralne vune debljine 5 cm za izolaciju cjevovoda i aluminijskog lima za ovijanje i zaštitu izolacije.</t>
  </si>
  <si>
    <t>2.26</t>
  </si>
  <si>
    <t>Izrada i ugradnja odzračnih lončića za ugradnju na primarnom dijelu cijevovoda. Materijal za izradu:</t>
  </si>
  <si>
    <t>Čelične bešavne cijevi NO150 m' 1</t>
  </si>
  <si>
    <t>Čelične bešavne cijevi NO20 m' 3</t>
  </si>
  <si>
    <t>Ventili NO25 kom. 2</t>
  </si>
  <si>
    <t>2.27</t>
  </si>
  <si>
    <t xml:space="preserve">Dobava i ugradnja PVC cijevi za odvod kondenzata iz uređaja za neutralizaciju kondenzata do najbližeg odvodnog mjesta. </t>
  </si>
  <si>
    <t>Ø 28 mm</t>
  </si>
  <si>
    <t>2.28</t>
  </si>
  <si>
    <r>
      <t>Dobava i ugradnja metalnog ormarića za smještaj aparata za gašenje požara. Cijena uključuje dva  aparata S-6 i jedan aparat CO</t>
    </r>
    <r>
      <rPr>
        <vertAlign val="subscript"/>
        <sz val="11"/>
        <rFont val="Arial"/>
        <family val="2"/>
        <charset val="238"/>
      </rPr>
      <t>2</t>
    </r>
    <r>
      <rPr>
        <sz val="11"/>
        <rFont val="Arial"/>
        <family val="2"/>
        <charset val="238"/>
      </rPr>
      <t>-5.</t>
    </r>
  </si>
  <si>
    <t>2.29</t>
  </si>
  <si>
    <t>Dobava i ugradnja čeličnih tuljaka (hilzni), za ugradnju na mjestima prolaza čeličnih cijevi kroz pregradne zidove i međukatnu konstrukciju, tuljci su dimenzije NO200 x 700 mm.</t>
  </si>
  <si>
    <t>2.30</t>
  </si>
  <si>
    <t>Pripremno završni radovi, uključivo s upoznavanjem građevine, kontakti s nadzornom službom, obilježavanje proboja i prodora cijevne instalacije. Usklađivanje s ostalim sudionicima u gradnji o pložaju elemenata sistema, te vođenje dokumentacije gradilišta.</t>
  </si>
  <si>
    <t>2.31</t>
  </si>
  <si>
    <t>Štemanje, probijanje i žbukanje te ostala građevinska pripomoć, kao i čišćenje gradilišta u tijeku radova i završno čišćenje nakon završetka radova.</t>
  </si>
  <si>
    <t>2.32</t>
  </si>
  <si>
    <t>Punjenje primarnog dijela instalacije grijanja mješavinom glikol-voda u omjeru 1:4.</t>
  </si>
  <si>
    <t>l</t>
  </si>
  <si>
    <t>2.33</t>
  </si>
  <si>
    <t>Hladna i topla proba instalacije tople vode.</t>
  </si>
  <si>
    <t>2.34</t>
  </si>
  <si>
    <t>Izdavanje svih potrebnih atesta o materijalu i opremi U cijenu je uključeno izdavanje svih atesta potrebnih kod tehničkog pregleda građevine.</t>
  </si>
  <si>
    <t>TOPLOVODNA INSTALACIJA:</t>
  </si>
  <si>
    <t>PLINSKA INSTALACIJA</t>
  </si>
  <si>
    <t>3.1</t>
  </si>
  <si>
    <t>Dobava i ugradnja polietilenske cijevi za priključak do plinovoda tip PE HD100 ISO 4437 SDR11 (ser. S5) za radni tlak do max 8 bar.</t>
  </si>
  <si>
    <t>Dimenzije cijevi prema HRN EN 1555. Spajanje elektrospojnicama .</t>
  </si>
  <si>
    <t>cijev PE HD100 SDR11 d32</t>
  </si>
  <si>
    <t>cijev PE HD100 SDR11 d63</t>
  </si>
  <si>
    <t>3.2</t>
  </si>
  <si>
    <t>Dobava i ugradnja kuglaste uvarne slavine NP16, s polietilenskim izdancima za ugradnju na podzemne PE cjevovode  s ugradbenom garniturom s uličnom kapom. Spajanje elektrozavojnicom.</t>
  </si>
  <si>
    <t>NO25</t>
  </si>
  <si>
    <t>3.3</t>
  </si>
  <si>
    <t xml:space="preserve">Dobava i ugradnja  PE luk s elektrozavojnicom prema HRN EN 1555 PE HD100 ISO 4437 SDR11 (ser. S5) izrađen od PE sirovine prema HRN EN 1555 za radni tlak 8 bar predtlaka. </t>
  </si>
  <si>
    <t>PE luk 90-d32 - el.sp.</t>
  </si>
  <si>
    <t>3.4.</t>
  </si>
  <si>
    <t xml:space="preserve">Dobava i ugradnja prelaznog komada PEHD-čelik, NP16 iz polietilena visoke gustoće prema HRN en 1555 PE HD100 ISO 4437 SDR11 (ser. S5), izrađen iz PE sirovine prema HRN en 1555, materijala Č1212. </t>
  </si>
  <si>
    <t>PE/Č d32/NO25</t>
  </si>
  <si>
    <t>PE/Č d63/NO50</t>
  </si>
  <si>
    <t>3.5</t>
  </si>
  <si>
    <t>Dobava i ugradnja obujmica d90/32.</t>
  </si>
  <si>
    <t>3.6</t>
  </si>
  <si>
    <t>Dobava i ugradnja elektrospojnice.</t>
  </si>
  <si>
    <t>d32</t>
  </si>
  <si>
    <t>d63</t>
  </si>
  <si>
    <t>3.7</t>
  </si>
  <si>
    <t>Dobava i ugradnja regulacijskog sklopa RS-40 distributera plina Energo ili jednakovrijedan.</t>
  </si>
  <si>
    <t>RS40</t>
  </si>
  <si>
    <t>3.8</t>
  </si>
  <si>
    <t>Dobava i ugradnja regulatora tlaka sa svim sigurnosnim uređajima i integriranim sigurnosnim blok ventilom kao tip MR25 PN1 DN25, proizvod „Elster“ ili jednakovrijedan. Napomena: regulator tlaka ugrađuje se za potrebe rada plinskih grijača vode za  prirodni plin. Prije korištenja prirodnog plina potrebno je kod Distributera provjeriti stvarne karakteristike plina.</t>
  </si>
  <si>
    <t>Karakteristike prirodnog plina:</t>
  </si>
  <si>
    <r>
      <t>Hd = 9,97 kWh/m</t>
    </r>
    <r>
      <rPr>
        <vertAlign val="superscript"/>
        <sz val="11"/>
        <rFont val="Arial"/>
        <family val="2"/>
        <charset val="238"/>
      </rPr>
      <t>3</t>
    </r>
  </si>
  <si>
    <r>
      <t>r</t>
    </r>
    <r>
      <rPr>
        <sz val="11"/>
        <rFont val="Arial"/>
        <family val="2"/>
        <charset val="238"/>
      </rPr>
      <t xml:space="preserve"> = 0,78 kg/m</t>
    </r>
    <r>
      <rPr>
        <vertAlign val="superscript"/>
        <sz val="11"/>
        <rFont val="Arial"/>
        <family val="2"/>
        <charset val="238"/>
      </rPr>
      <t>3</t>
    </r>
    <r>
      <rPr>
        <sz val="11"/>
        <rFont val="Arial"/>
        <family val="2"/>
        <charset val="238"/>
      </rPr>
      <t>,</t>
    </r>
  </si>
  <si>
    <t>Ulazni tlak: 400 mbar.</t>
  </si>
  <si>
    <t>Izlazni tlak: 20-30 mbar.</t>
  </si>
  <si>
    <t>Dobava i ugradnja rotacionog plinomjera kao tip RVG G25 DN50, proizvod Elster Instromet ili jednakovrijedan, za radni tlak 4 bar. Plinomjer isporučiti sa svim ostalim  elementima potrebnim za funkcionalan pogon (cca. 5m žice za ožičenje korektora protoka). Plinomjer mora biti baždaren za karakteristike prirodnog plina u Rijeci. Plinomjer i korektor moraju biti isporučeni s Ovjernicom o zadovoljavanju mjeriteljskih zahtjeva izdanom od RH, Državni zavod za normizaciju i mjeriteljstvo Zagreb.</t>
  </si>
  <si>
    <t>3.10</t>
  </si>
  <si>
    <t>Dobava i ugradnja korektora protoka EK 220 T u Ex izvedbi Elster Instromet ili jednakovrijedan sa ožičenjem.</t>
  </si>
  <si>
    <t>Dobava i ugradnja manometra, prema TRD 604, komplet sa slavinom na dugme, cijevima i priborom za spajanje.</t>
  </si>
  <si>
    <t>0-100 mbar</t>
  </si>
  <si>
    <t>0-1 bar</t>
  </si>
  <si>
    <t>3.12</t>
  </si>
  <si>
    <t xml:space="preserve">Izrada i ugradnja ormarića za smještaj rotacionog plinomjera RVG G-25 ELSTER ISTROMET, s pripadajućim korektorom protoka. Ormarić se smješta na istočnoj fasadi u blizini plinskog kondenzacijskog modula. Ormarić je od čeličnog lima, dimenzija: dužina:1500, visina 700 mm,širina 400 mm. Dimenzije ormarića prilagoditi opremi. Ormarić ima stakleni otvor za očitavanje, ventilacijske otvore pri vrhu i dnu ormarića, te bravicu s pripadajućim ključem. </t>
  </si>
  <si>
    <t>3.13</t>
  </si>
  <si>
    <t>Dobava i ugradnja kuglaste slavine za plin NP16, prema DIN 30681, atestirane, sa DIN - DVGW oznakom s vijcima, maticama, protuprirubnicama prema DIN 2633 i brtvenim materijalom.</t>
  </si>
  <si>
    <t>NO50</t>
  </si>
  <si>
    <t>3.14</t>
  </si>
  <si>
    <t>Dobava i ugradnja bešavnih čeličnih cijevi za plinsku instalaciju, standard DIN 2448, materijal prema DIN 1629, kompletno sa spojnim i pričvrsnim materijalom, kao i materijalom za zavarivanje.</t>
  </si>
  <si>
    <t>3.15</t>
  </si>
  <si>
    <t>Dobava i ugradnja cijevnih čeličnih lukova 90o iz Č.1212, prema DIN 2605, sa spojnim i pričvrsnim materijalom.</t>
  </si>
  <si>
    <t>3.16</t>
  </si>
  <si>
    <t>Dobava i ugradnja čeličnih profila i ostalog pričvrsnog materijala za izradu nosača cjevovoda i ostale plinske armature.</t>
  </si>
  <si>
    <t>kg.</t>
  </si>
  <si>
    <t>3.17</t>
  </si>
  <si>
    <t>Čišćenje cjevi čeličnom četkom, miniziranje cjevovoda, oslonaca i ostalih metalnih dijelova podložnih koroziji, dvostrukim premazom temeljne boje.</t>
  </si>
  <si>
    <t>3.18</t>
  </si>
  <si>
    <t>Ličenje cjevovoda (žutom bojom), armature i nosive konstrukcije pokrivnim premazom u dva sloja.</t>
  </si>
  <si>
    <t>3.19</t>
  </si>
  <si>
    <t>Dobava i ugradnja hidranta za zidnu ugradnju sa ormarićem i 20 m fleksibilne vatrogasne cijevi. Hidrant se postavlja na zid u blizini plinskog kondenzacijskog modula, a spaja se na najbližu postojeću hidrantsku mrežu. Stavka obuhvaća sav potreban materijal za montažu i instalaciju hidranta (pocinčane cijevi – R2“ - m’ 25, koljena R2“ – kom. 10.).</t>
  </si>
  <si>
    <t>3.20</t>
  </si>
  <si>
    <t>Ispitivanje plinovoda na čvrstoću i nepropusnost, te izdavanje zapisnika o izvršenom ispitivanju.</t>
  </si>
  <si>
    <t>3.21</t>
  </si>
  <si>
    <t>Regulacija instalacije u kotlovnici, probni pogon, izrada i postavljanje natpisnih pločica, upoznavanje osoblja s rukovanjem instalacijom.</t>
  </si>
  <si>
    <t>3.22</t>
  </si>
  <si>
    <t xml:space="preserve">Ishođenje zapisnika i uvjerenja od stručne ustanove za zaštitu na radu i protupožarnu zaštitu o ispitivanju  instalacije plinske kotovnice. </t>
  </si>
  <si>
    <t>3.23</t>
  </si>
  <si>
    <t>Upoznavanje korisnika s radom kotlovnice, izrada uputstava za rad.</t>
  </si>
  <si>
    <t>3.24</t>
  </si>
  <si>
    <t>Mjerenje graničnih vrijednosti emisije onečišćujućih tvari prema Zakonu o zaštiti zraka 48/95.</t>
  </si>
  <si>
    <t>3.25</t>
  </si>
  <si>
    <t xml:space="preserve">Izrada strojarskog projekta izvedenog stanja u tri primjerka, izrada uokvirene sheme plinske, toplovodne instalacije i uputstva za rad kotlovnice u dva primjerka. </t>
  </si>
  <si>
    <t>3.26</t>
  </si>
  <si>
    <t>Sitni potrošni materijal za ovješenje i ugradnju plinske instalacije.</t>
  </si>
  <si>
    <t>3.27</t>
  </si>
  <si>
    <t>Ishođenje „Uvjerenja i Zapisnika zaštite na radu za rad sa sredstvima s povećanim opasnostima“, sukladno članku 53. Zakona o zaštiti na radu (NN 59/96, 94/96, 114/03) i čl. 17 Pravilnika o ispitivanju radnog okoliša, te strojeva i uređaja s povećanim opasnostima (NN 114/02). Navedeno ispitivanje naručiti od ovlaštene ustanove (Rješenjem ministarstva gospodarstva, rada i poduzetništva) za navedeno ispitivanje.</t>
  </si>
  <si>
    <t>3.28</t>
  </si>
  <si>
    <t>Zapisnik i Uvjerenje o obavljenom mjerenju buke radom opreme nove kotlovnice prema susjednim kancelarijskim i sličnim prostorima najbližim novoj kotlovnici. Ispitivanje zatražiti od ovlaštene ustanove – tvrtke za navedena ispitivanja prema zakonu o zaštiti na radu.</t>
  </si>
  <si>
    <t>PLINSKA INSTALACIJA:</t>
  </si>
  <si>
    <t>GRAĐEVINSKI RADOVI UZ PLINSKU INSTALACIJU</t>
  </si>
  <si>
    <t>4.1</t>
  </si>
  <si>
    <t xml:space="preserve">Razbijanje asfaltnog zastora na prometnici i u dvorištu vrtića od priključka na postojeći  plinovod do mjesta ugradnje plinskih kondenzacijskih uređaja na istočnom pročelju vrtića. </t>
  </si>
  <si>
    <t>4.2</t>
  </si>
  <si>
    <t>Ručni iskop kanala ili građ. jama za okna za popravke cijevi uz upotrebu kompresora ili otkopnog čekića sa odbacivanjem materijala 1 m od ruba iskopa plinovoda.</t>
  </si>
  <si>
    <t>4.3</t>
  </si>
  <si>
    <t>Iskop varne jame 120x120x100 cm.</t>
  </si>
  <si>
    <t>4.4</t>
  </si>
  <si>
    <t>Zarezivanje asfalta rezalicom.</t>
  </si>
  <si>
    <t>4.5</t>
  </si>
  <si>
    <t>Zidanje malih šahtova dim. 50x50x60 cm. Stavka obuhvaća materijal i rad potreban za izvedbu.</t>
  </si>
  <si>
    <r>
      <t xml:space="preserve">Dobava i ugradnja ulične kape </t>
    </r>
    <r>
      <rPr>
        <sz val="11"/>
        <rFont val="Calibri"/>
        <family val="2"/>
        <charset val="238"/>
      </rPr>
      <t>Ø</t>
    </r>
    <r>
      <rPr>
        <sz val="11"/>
        <rFont val="Arial"/>
        <family val="2"/>
        <charset val="238"/>
      </rPr>
      <t xml:space="preserve">125 na zasun. </t>
    </r>
  </si>
  <si>
    <t>4.6</t>
  </si>
  <si>
    <t>Strojni utovar viška materijala u prijevozno sredstvo i odvoz na deponij.</t>
  </si>
  <si>
    <t>4.7</t>
  </si>
  <si>
    <t>Dobava doprema i ugradnja pijeska 0-4 i 0-16 kao podloge i obloge za cijev.</t>
  </si>
  <si>
    <t>4.8</t>
  </si>
  <si>
    <t>Zatrpavanje iskopanog kanala materijalom od iskopa uz propisno nabijanje u slojevima.</t>
  </si>
  <si>
    <t>4.9</t>
  </si>
  <si>
    <t>Izrada stabilizacije sa 100 kg cementa na 1 m3 šljunka sa ugradbom i nabijanje vibropločom.</t>
  </si>
  <si>
    <t>4.10</t>
  </si>
  <si>
    <t>Dobava i ugradnja PVC trake za označavanje plinovoda.</t>
  </si>
  <si>
    <t>4.11</t>
  </si>
  <si>
    <t>Dobava i ugradnja detektibilne trake za označavanje plinovoda.</t>
  </si>
  <si>
    <t>4.12</t>
  </si>
  <si>
    <t>Asfaltiranje u dva sloja i to BNS 22, d=6 cm i  AB 11, D=4 cm u uvaljanom stanju.</t>
  </si>
  <si>
    <t>TERMOSTATSKI RADIJATORSKI VENTILI</t>
  </si>
  <si>
    <t>5.1</t>
  </si>
  <si>
    <t>Pražnjenje sistema grijanja na najnižoj točki.</t>
  </si>
  <si>
    <t>5.2</t>
  </si>
  <si>
    <t>Rezanje cjevovoda na polaznom vodu priključaka radijatora.</t>
  </si>
  <si>
    <t>5.3</t>
  </si>
  <si>
    <t>Demontaža postojećeg radijatorskog ventila.</t>
  </si>
  <si>
    <t>5.4</t>
  </si>
  <si>
    <t xml:space="preserve">Dobava i ugradnja novog termostatskog radijatorskog ventila (ravni/kutni) s termostatskom glavom tip HERZCULES proizvod HERZ ili jednakovrijedan. Termostatska glava sa zaštitom od neovlaštenog rukovanja. Stavka obuhvaća kompletan materijal potreban za ugradnju na postojeće radijatore, redukcije i brtveni materijal. </t>
  </si>
  <si>
    <t>R 3/4"</t>
  </si>
  <si>
    <t>5.5</t>
  </si>
  <si>
    <t>Izrada radijatorskog priključka sa spojem na postojeći cjevovod. Stavka obuhvaća bakrene cijevi, materijal za spajanje, brtvljenje, redukcije, koljena i ličenje cjevovoda</t>
  </si>
  <si>
    <r>
      <t>cijev Cu</t>
    </r>
    <r>
      <rPr>
        <sz val="11"/>
        <rFont val="Calibri"/>
        <family val="2"/>
        <charset val="238"/>
      </rPr>
      <t>Ø</t>
    </r>
    <r>
      <rPr>
        <sz val="11"/>
        <rFont val="Arial"/>
        <family val="2"/>
        <charset val="238"/>
      </rPr>
      <t xml:space="preserve"> 18X1</t>
    </r>
  </si>
  <si>
    <r>
      <t>cijev Cu</t>
    </r>
    <r>
      <rPr>
        <sz val="11"/>
        <rFont val="Calibri"/>
        <family val="2"/>
        <charset val="238"/>
      </rPr>
      <t>Ø</t>
    </r>
    <r>
      <rPr>
        <sz val="11"/>
        <rFont val="Arial"/>
        <family val="2"/>
        <charset val="238"/>
      </rPr>
      <t xml:space="preserve"> 22X1</t>
    </r>
  </si>
  <si>
    <t>5.6</t>
  </si>
  <si>
    <t>Ispitivanje cjevovoda na tlak i nepropusnost.</t>
  </si>
  <si>
    <t>5.7</t>
  </si>
  <si>
    <t>Skidanje drvenih zaštitnih maski, prilagodba maske radi ugradnje termostatske glave, ponovna montaža maske.</t>
  </si>
  <si>
    <t>5.8</t>
  </si>
  <si>
    <t>Punjenje radijatorskog sustava vodom.</t>
  </si>
  <si>
    <t>5.9.</t>
  </si>
  <si>
    <t>Balansiranje cijevne mreže i podešavanje termostatskih ventila.</t>
  </si>
  <si>
    <t>TERMOSTATSKI RADIJATORSKI VENTILI:</t>
  </si>
  <si>
    <t>PREMJEŠTANJE KLIMA UREĐAJA</t>
  </si>
  <si>
    <t>6.1</t>
  </si>
  <si>
    <t>Demontaža vanjske jedinice i spojnog cjevovoda.</t>
  </si>
  <si>
    <t>kompleta</t>
  </si>
  <si>
    <t>6.2.</t>
  </si>
  <si>
    <t xml:space="preserve">Servis klima uređaja </t>
  </si>
  <si>
    <t>6.3</t>
  </si>
  <si>
    <t>Dobava novih odstojnika dužine 15 cm i nosača vanjske jedinice od pocinčanog čeličnog profila te ugradnja na vanjskom zidu.</t>
  </si>
  <si>
    <t>6.4</t>
  </si>
  <si>
    <t>Dobava novih spojnih izoliranih bakrenih cjevovoda.</t>
  </si>
  <si>
    <t>FUJI ELECTRIC ROW18HB</t>
  </si>
  <si>
    <t>MITSUBISHI ELECTRIC</t>
  </si>
  <si>
    <t>KOREL MRS 12 HRN2</t>
  </si>
  <si>
    <t>CARRIER</t>
  </si>
  <si>
    <t>Lader MSM 18HRN</t>
  </si>
  <si>
    <t>Lader MSM 12HRN</t>
  </si>
  <si>
    <t>6.5</t>
  </si>
  <si>
    <t>Montaža vanjskih jedinica.</t>
  </si>
  <si>
    <t>6.6</t>
  </si>
  <si>
    <t>Puštanje klima uređaja u pogon od strane ovlaštenog servisera.</t>
  </si>
  <si>
    <t>6.7</t>
  </si>
  <si>
    <t>Dobava i ugradnja bakrenih cijevi za odvod kondenzata iz klima uređaja.</t>
  </si>
  <si>
    <r>
      <t xml:space="preserve">Cu </t>
    </r>
    <r>
      <rPr>
        <sz val="11"/>
        <rFont val="Calibri"/>
        <family val="2"/>
        <charset val="238"/>
      </rPr>
      <t>Ø 22 x 1</t>
    </r>
  </si>
  <si>
    <t>6.8</t>
  </si>
  <si>
    <t>Dobava i ugradnja split klima uređaja tip ASYG - 14LMCA proizvod FUJITSU ili jednakovrijedan za ugradnju u kuhinju i dvoranu.</t>
  </si>
  <si>
    <t>Tehničke karakteristike:</t>
  </si>
  <si>
    <t>Toplinski učin grijanja 6.3 kW</t>
  </si>
  <si>
    <t>Toplinski učin hlađenja 5.2 kW</t>
  </si>
  <si>
    <t>Ulazna snaga hl/gr: 1.52/1.71</t>
  </si>
  <si>
    <t>COP 3.68</t>
  </si>
  <si>
    <t>EER 3.42</t>
  </si>
  <si>
    <t>Energetski razred A++</t>
  </si>
  <si>
    <t>Stavka obuhvaća ovjesni pribor (nosače), bakrene cijevi za radni medij dužine 6 m, te cijevi za odvod kondenzata dužine 5 m, te puštanje u pogon od strane ovlaštenog servisera.</t>
  </si>
  <si>
    <t>PREMJEŠTANJE KLIMA UREĐAJA:</t>
  </si>
  <si>
    <t>REKAPITULACIJA:</t>
  </si>
  <si>
    <t>1</t>
  </si>
  <si>
    <t>2</t>
  </si>
  <si>
    <t>3</t>
  </si>
  <si>
    <t>4</t>
  </si>
  <si>
    <t>5</t>
  </si>
  <si>
    <t>UKUPNO:</t>
  </si>
  <si>
    <t>PDV (25%):</t>
  </si>
  <si>
    <t>UKUPNO S PDV-om:</t>
  </si>
  <si>
    <t xml:space="preserve"> OPĆI PROJEKTNI I TEHNIĆKI UVJETI ZA IZVOĐENJE EL. INST. RADOVA</t>
  </si>
  <si>
    <t>Sve radove potrebno je izvesti u potpunosti prema projektu, troškovniku, svim važećim propisima, hrvatskim normama, uputama proizvođača opreme i pravilima struke.</t>
  </si>
  <si>
    <t>Prilikom izrade ponude, ponuditelj mora provjeriti rokove nabave materijala i opreme, da bi radove dovršio u ugovorenom roku, bez kašnjenja uzrokovanih rokovima isporuke.</t>
  </si>
  <si>
    <t xml:space="preserve">U pojedinim stavkama troškovnika navedeni su uzorci tipova i proizvođača opreme, što je samo preporuka projektanta i projektna norma za izbor stupnja kvalitete, trajnosti, funkcionalnosti, boje i dizajna. Ponuđač u svojoj ponudi mora navesti proizvođače i tipove opreme, a tehničke karakteristike nuđene opreme moraju odgovarati karakteristikama projektom predviđene opreme. Kvaliteta ponuđene opreme ne smije biti manja od predložene. Za izmjene je ovlašten isključivo Investitor uz prethodno mišljenje nadzornog inženjera i projektanta elektrotehničkog projekta.
</t>
  </si>
  <si>
    <t>Adekvatnost nuđenih uređaja i opreme prema potrebi se dokazuje i prilaganjem potrebnih proračuna ako je jedino tako moguće provjeriti da li nuđena oprema zadovoljava projektom definirane kriterije (npr. kod rasvjetnih tijela). Navedeni se proračuni prilažu uz ponudu i čine sastavni dio ponude.</t>
  </si>
  <si>
    <t>Ponuđač kod ispunjavanja troškovnika mora upisati proizvođača i tip svakog proizvoda.</t>
  </si>
  <si>
    <t>Ponude koje nisu ispunjene na propisan način, neće se uvažiti.</t>
  </si>
  <si>
    <t>U ponudi treba obavezno dostaviti tipske ateste koji su važeći u RH za svu opremu.</t>
  </si>
  <si>
    <t>U jediničnim cijenama svih navedenih stavki specifikacije, prilikom izrade ponude moraju biti obuhvaćeni ukupni troškovi opreme i uređaja, ukupni troškovi materijala i rada za potpuno dovršenje cjelokupnog posla uključujući:</t>
  </si>
  <si>
    <t>- nabavu i transport na gradilište</t>
  </si>
  <si>
    <t>- spajanje i montaža potrebne opreme prema priloženoj tehničkoj dokumentaciji s ugradnjom kvalitetnog elektroinstalacijskog materijala pomoću kvalificirane i stručne radne snage u skladu s važećim tehničkim propisima</t>
  </si>
  <si>
    <t>- izrada prateće radioničke dokumentacije</t>
  </si>
  <si>
    <t>- građevinska pripomoć u vidu štemanja i zatvaranja šliceva za polaganje kabela (u zidu, stropu i podu), izrada niša s ugradnjom i obzidavanjem razvodnih ploča i svih ostalih građevinskih radova koji se odnose na elektroinstalaterske radove</t>
  </si>
  <si>
    <t>- ispitivanja električne instalacije i izdavanja potrebnih atesta o izvršenim mjerenjima</t>
  </si>
  <si>
    <t>- puštanje sustava u rad, kao i ostali radovi koji nisu posebno iskazani specifikacijama, a potrebni su za potpunu i urednu izvedbu projektiranih instalacija, njihovu funkcionalnost, pogonsku gotovost i primopredaju korisniku 
(uputstva za rukovanje i održavanje, izrada natpisnih pločica, pribavljanje potrebne dokumentacije za uporabnu dozvolu i sl. )</t>
  </si>
  <si>
    <t>- prateća čišćenja prostora tijekom izvedbe radova, kao i obuka osoblja korisnika u rukovanju instalacijom do konačne - službene primopredaje Naručitelju odnosno krajnjem korisniku, moraju biti uključena u ponudbenu cijenu</t>
  </si>
  <si>
    <t>- u troškovima opreme i uređaja podrazumijeva se njihova nabavna cijena (uključivo s carinom i svim davanjima), transportni troškovi, svi potrebni prijenosi, utovari i istovari, uskladištenje i čuvanje, sve fco. montirano, prema projektnoj dokumentaciji, odnosno u skladu s predmetnim općim napomenama</t>
  </si>
  <si>
    <t>- u troškovima materijala, podrazumijeva se nabavna cijena kako primarnog, tako i kompletnog pomoćnog spojno-potrošnog materijala, uključivo sa svim potrebnim prijenosima, utovarima i istovarima, uskladištenjem i čuvanjem</t>
  </si>
  <si>
    <t>- za sve izvedene radove, ugrađene materijale i opremu , potrebno je u skladu s propisima ishodovati dokaze o kakvoći (atestna dokumentacija i sl.), koji se bez posebne naknade daju na uvid nadzornom inženjeru, a prilikom primopredaje građevine uručuju Naručitelju, odnosno krajnjem korisniku</t>
  </si>
  <si>
    <t>- u ponudbenim cijenama mora biti obuhvaćen sav rad, glavni i pomoćni, uporaba potrebne mehanizacije i strojeva, uporaba lakih pokretnih skela, sva potrebna podupiranja, sav unutarnji transport te potrebna zaštita izvedenih radova</t>
  </si>
  <si>
    <t>Zakonom propisani atesti i certifikati za dokaz kvalitete ugrađene opreme i izvedenih radova moraju biti uračunati u jediničnim cijenama i neće se posebno platiti, osim ako je to stavkom troškovnika traženo.</t>
  </si>
  <si>
    <t>Sva isporučena oprema mora posjedovati upute za rukovanje i održavanje na hrvatskom jeziku, koje će korisnik koristiti tijekom eksploatacije</t>
  </si>
  <si>
    <t>Svi radovi moraju se izvoditi sa stručno osposobljenom radnom snagom za svaku vrstu radova. Nadzorni inženjer ima pravo tražiti da se neodgovarajuća stručna radna snaga zamijeni, što obvezuje Izvođača radova da to i učini.</t>
  </si>
  <si>
    <t>U slučaju da Izvođač radova izvede pojedine radove čiji kvaliteta ne zadovoljava kvalitetu predviđenu projektom, dužan je o svom trošku iste radove ukloniti i ponovo izvesti onako kako je predviđeno projektom.</t>
  </si>
  <si>
    <t>Svu štetu koju Izvođač radova nemarom nanese okolnim prostorima, zgradama, predmetima, infrastrukturi i okolišu, dužan je popraviti i dovesti u prvobitno stanje i to o svom trošku. Prije početka radova Izvođač je dužan fotografirati postojeće stanje kako bi imao dokaze u slučaju eventualnih oštećenja.</t>
  </si>
  <si>
    <t>Sastavni dio troškovnika čini i elektrotehnički projekt (svi njegovi dijelovi). Ponuditelji su dužni prije podnošenja ponude temeljito pregledati projektnu dokumentaciju, obići i pregledati objekt te procijeniti sve činjenice koje utječu na cijenu, kvalitetu i rok završetka radova, budući da se naknadni prigovori i zahtjevi za povećanjem cijene radi nedovoljnog poznavanja građevine i projektne dokumentacije neće razmatrati.</t>
  </si>
  <si>
    <t>Ponuditelj je prilikom ugovaranja izvođenja dužan izdati uvjerenje o primitku projektne dokumentacije i troškovnika na koje nema primjedbi.</t>
  </si>
  <si>
    <t>Prije početka radova izvođač radova dužan je u skladu s postojećim propisima označiti i osigurati gradilište.</t>
  </si>
  <si>
    <t>Sve stavke troškovnika moraju se količinski kontrolirati prije narudžbe.</t>
  </si>
  <si>
    <t>Sve odredbe ovih općih uvjeta kao i ostali dijelovi projekta su sastavni dio ugovora o gradnji zaključenog između Investitora i Izvođača, a Izvođač se obvezuje da ih prihvaća bez prigovora i primjedbi.</t>
  </si>
  <si>
    <t>r.b.</t>
  </si>
  <si>
    <t>OPIS</t>
  </si>
  <si>
    <t xml:space="preserve">JEDINICA MJERE </t>
  </si>
  <si>
    <t>KOLIČINA</t>
  </si>
  <si>
    <t>CIJENA / KOMAD</t>
  </si>
  <si>
    <t>UKUPNO</t>
  </si>
  <si>
    <t>NAPOMENA :</t>
  </si>
  <si>
    <t>- u stavke kabela potrebno je uračunati razvodne kutije te sav potreban instalacijski materijal i rad</t>
  </si>
  <si>
    <t>- u sve stavke cijevi i kanalica potrebno je uračunati spojne i fazonske komade (cijevi i kanalice moraju biti samogasive)</t>
  </si>
  <si>
    <t>DEMONTAŽA</t>
  </si>
  <si>
    <t>1.1.</t>
  </si>
  <si>
    <t xml:space="preserve">Demontaža postojećih hvataljki sustava zaštite od munje izvedenih iz FeZn trake položene na nosačima za kose krovove komplet sa spojnim i montažnim priborom.
U stavku je potrebno uključiti prijenos otpadnog materijala na deponij gradilišta, utovar u kamion i odvoz na gradski deponij bez obzira na udaljenost. 
</t>
  </si>
  <si>
    <t>1.2.</t>
  </si>
  <si>
    <t xml:space="preserve">Demontaža postojećih odvoda sustava zaštite od munje izvedenih iz FeZn trake položene na zidnim nosačima pričvršćenim na zid ili na drvene stupove komplet sa spojnim i montažnim priborom  te mehaničkom zaštitom. Demontaža se vrši do i uključivo sa mjernim spojem.
U stavku je potrebno uključiti prijenos otpadnog materijala na deponij gradilišta, utovar u kamion i odvoz na gradski deponij bez obzira na udaljenost. 
</t>
  </si>
  <si>
    <t>1.3.</t>
  </si>
  <si>
    <t xml:space="preserve">Demontaža postojećih obujmica s vertikalnih odvoda oborinske vode komplet sa spojnim i montažnim priborom.
U stavku je potrebno uključiti prijenos otpadnog materijala na deponij gradilišta, utovar u kamion i odvoz na gradski deponij bez obzira na udaljenost.  </t>
  </si>
  <si>
    <t>1.4.</t>
  </si>
  <si>
    <t xml:space="preserve">Demontaža elektro opreme i pripadnih nosača s pročelja i krova. U stavku je potrebno uključiti odspajanje i demontažu razvodnih kutija, tipkala, zvona i sve ostale elektro opreme koja se nalazi na pročeljima i krovu te njihovo skladištenje na skladištu Izvođača do ponovne montaže nakon izrade termoizolacije i završnih slojeva </t>
  </si>
  <si>
    <t>1.5.</t>
  </si>
  <si>
    <t xml:space="preserve">Demontaža antenskog stupa s krova.
U stavku je potrebno uključiti prijenos otpadnog materijala na deponij gradilišta, utovar u kamion i odvoz na gradski deponij bez obzira na udaljenost. </t>
  </si>
  <si>
    <t>1.6.</t>
  </si>
  <si>
    <t>Demontaža uređaja tehničke zaštite i pripadnih razvodnih kutija s pročelja i skladištenje na skladištu Izvođača za vrijeme trajanja radova na vanjskoj ovojnice. 
Radove mora obavljati pravna ili fizička osobe registrirana za obavljanje poslova tehničke zaštite.</t>
  </si>
  <si>
    <t>kpl</t>
  </si>
  <si>
    <t>1.7.</t>
  </si>
  <si>
    <t xml:space="preserve">Demontaža postojećih rasvjetnih tijela s pročelja i terasa,  prijenos otpadnog materijala na deponij gradilišta, utovar u kamion i odvoz na gradski deponij bez obzira na udaljenost. </t>
  </si>
  <si>
    <t>1.8.</t>
  </si>
  <si>
    <t>Sitni nespecificirani materijal i rad</t>
  </si>
  <si>
    <t>kpl.</t>
  </si>
  <si>
    <t>1. DEMONTAŽA - UKUPNO</t>
  </si>
  <si>
    <t>SUSTAV ZAŠTITE OD MUNJE</t>
  </si>
  <si>
    <t>NAPOMENA:</t>
  </si>
  <si>
    <t>Svi dijelovi sustava zaštite od munje postavljeni na otvorenom prostoru moraju biti za zonu vjetra III</t>
  </si>
  <si>
    <t>2.1.</t>
  </si>
  <si>
    <t>Puni profil od prokroma Ø8mm (koristi se kao hvataljka, odvod te za spoj kišnih oluka, žljebova i metalnih masa)</t>
  </si>
  <si>
    <t>2.2.</t>
  </si>
  <si>
    <t>Puni profil od prokroma Ø10mm</t>
  </si>
  <si>
    <t>2.3.</t>
  </si>
  <si>
    <t>Prokrom traka 30x3,5 mm</t>
  </si>
  <si>
    <t>Pocinčana traka FeZn 25x4 mm</t>
  </si>
  <si>
    <t>2.5.</t>
  </si>
  <si>
    <t>Prokromska križna spojnica za spajanje  dva puna profila od prokroma Ø8mm</t>
  </si>
  <si>
    <t>2.6.</t>
  </si>
  <si>
    <t>Prokromski krovni nosač za puni profil od prokroma Ø8 mm za kosi krov, prilagođen tipu i materijalu završnog sloja kosog krova</t>
  </si>
  <si>
    <t>2.7.</t>
  </si>
  <si>
    <t>Prokromski zidni nosač za puni profil od prokroma Ø8 mm za polaganje na zid ispod termoizolacije</t>
  </si>
  <si>
    <t>2.8.</t>
  </si>
  <si>
    <t>Prokromski zidni nosač za traku za polaganje nadžbukno na zid, vijci prilagođeni za pričvršćivanje u zid kroz termoizolaciju  debljine do 10 cm</t>
  </si>
  <si>
    <t>2.9.</t>
  </si>
  <si>
    <t>Prokromski nosač za puni profil od prokroma Ø8 mm za polaganje na drvene stupove.</t>
  </si>
  <si>
    <t>2.10.</t>
  </si>
  <si>
    <t>Mehanička zaštita od prokroma dužine minimalno 1,5 m (za zaštitu odvoda). Montaža na drvene stupove.</t>
  </si>
  <si>
    <t>2.11.</t>
  </si>
  <si>
    <t>Mjerni spoj izveden nadžbukno s prokromskom spojnicom (traka puni okrugli profil Ø8-Ø10 mm)  i pločicom za označavanje mjernog mjesta</t>
  </si>
  <si>
    <t>2.12.</t>
  </si>
  <si>
    <t>Mjerni spoj izveden u odgovarajućoj podžbuknoj kutiji od nehrđajućeg lima s prokromskom spojnicom (traka puni okrugli profil Ø8-Ø10 mm ili za spoj dva puna okrugla profila Ø8-Ø10 mm)  i pločicom za označavanje mjernog mjesta</t>
  </si>
  <si>
    <t>2.13.</t>
  </si>
  <si>
    <t>Prokromska križna spojnica za spajanje dvije trake širine do 30 mm</t>
  </si>
  <si>
    <t>2.14.</t>
  </si>
  <si>
    <t xml:space="preserve">Odkapnik za profil od prokroma Ø8-Ø10 mm </t>
  </si>
  <si>
    <t>2.15.</t>
  </si>
  <si>
    <t>Spojnica od prokroma za spoj punog profila Ø8 mm na lim prilagođena obliku lima i materijalu izrade</t>
  </si>
  <si>
    <t>2.16.</t>
  </si>
  <si>
    <t>Žljebna spojnica od prokroma za spoj punog profila Ø8 mm na žljebno korito za prikupljanje oborinske vode  prilagođena dimenziji i materijalu izrade žljebnog korita</t>
  </si>
  <si>
    <t>2.17.</t>
  </si>
  <si>
    <t>Obujmica od prokroma za pričvršćivanje punog profila Ø8 mm na vertikalne odvodne cijevi oborinske vode (oluk) prilagođena dimenziji i materijalu izrade odvoda oborinske vode. Služi za uzemljenje vertikalnih odvoda te za galvansko povezivanje donjeg lijevano željeznog dijela sa gornjim.  Potrebno je uključiti sav materijal i rad</t>
  </si>
  <si>
    <t>2.18.</t>
  </si>
  <si>
    <t>Prokromska spojnica za spajanje  trake s punim profilom od prokroma Ø8-Ø10mm</t>
  </si>
  <si>
    <t>2.19.</t>
  </si>
  <si>
    <t>Štapna aluminijska hvataljka, Ø16/Ø10, h=2m komplet s 2 zidna nosača (s vidama i tiplama po potrebi prilagođenim za montažu na zid izoliran termoizolacijom debljine do 10 cm) te spojnicom Ø16/Ø8-10 mm
Komplet prilagođen za zonu vjetra III</t>
  </si>
  <si>
    <t>2.20.</t>
  </si>
  <si>
    <t>Izvedba spojeva instalacije sustava zaštite od munje na metalne mase s punim profilom od prokroma Ø8 ili vodom P/F-Y 16 komplet s odgovarajućim spojnim priborom; potrebno uključiti sav potrebni materijal i rad</t>
  </si>
  <si>
    <t>2.21.</t>
  </si>
  <si>
    <t>Vod P/F-Y 16 mm²</t>
  </si>
  <si>
    <t>2.22.</t>
  </si>
  <si>
    <t xml:space="preserve">Frezanje poda od betona, asfalta ili keramičkih pločica za polaganje punog profila od prokroma, ako se profil od prokroma polažu u zemlju potrebno ga je ugraditi u zaštitnoj cijevi. U stavku je potrebno uključiti sav potrebni materijal i rad za frezanje, polaganje profila od prokroma (po potrebi i zaštitne cijevi), zatvaranje kanala i izvedba završnog sloja (vraćanje u prvobitno stanje) </t>
  </si>
  <si>
    <t>2.23.</t>
  </si>
  <si>
    <t>Uklanjanje i ponovno vračanje kulir ploča s poda. U stavku je potrebno uključiti sav potrebni materijal i rad.</t>
  </si>
  <si>
    <t>2.24.</t>
  </si>
  <si>
    <t xml:space="preserve">Iskop kanala za polaganje punog profila od prokroma Ø 10 nakon demontaže kulir ploča bez obzira na kategoriju zemljišta. Ako se na tasi nalazi kamena ili betonska podloga tada je stavkom potrebno obuhvatiti i štemanje. Stavkom je potrebno obuhvatiti i zatrpavanje kanala sitnim materijalom iz iskopa nakon polaganja profila od prokroma, dovođenje podloge u prvobitno stanje, odvoz viška materijala i pripremu podloge za vračanje kulir ploča. </t>
  </si>
  <si>
    <t>2.25.</t>
  </si>
  <si>
    <t>Izrada proboja za prolaz punog profila od prokroma kroz betonsku ploču terase bez obzira na debljinu ploče i vodonepropusno brtvljenje otvora nakon provlačenja profila.</t>
  </si>
  <si>
    <t>2.26.</t>
  </si>
  <si>
    <t>Provjera i ispitivanje otpora uzemljenja postojećeg izvoda iz uzemljivača</t>
  </si>
  <si>
    <t>2.27.</t>
  </si>
  <si>
    <t xml:space="preserve">Sanacija postojećeg izvoda iz uzemljivača (do mjernog spoja) koji nije zadovoljio provjeru i ispitivanje. U stavku je potrebno uključiti sav materijal, strojeve i rad za dovođenje postojećeg nefunkcionalnog izvoda iz uzemljenja u punu funkcionalnost uključivo s razbijanjem završnog sloja poda, iskopom (štemanjem) do funkcionalnog dijela izvoda iz uzemljivača bez obzira na materijal ili kategoriju zemljišta, a prema potrebi i iskop (štemanje) do samog uzemljivača, zamjena nefunkcionalnog dijela izvoda odnosno cijelog izvoda i kompletna sanacija temelja, iskopa i završnih slojeva do prvobitnog stanja. Za sanaciju izvoda koristiti punim profil od prokroma Ø 10 mm ili prokrom trakom 30x3,5 mm. Ako se  postojeći izvod iz uzemljenja nikako ne može sanirati odnosno dovesti u funkcionalno stanje tada je stavkom potrebno predvidjeti i dobavu i ugradnju vertikalne sonde za uzemljenje FeZn promjera 20 mm u minimalnoj dužini od 2,5 m odnosno jednako vrijednog horizontalno položenog uzemljivača (duljina minimalno 5 m) te spoj sonde odnosno uzemljivača na mjerni spoj komplet sa svim potrebnim strojevima, materijalom i radom te dovođenjem završnih slojeva u prvobitno stanje. Ako se tražena dubina postavljanja sonde ne može postići zabijanjem, potrebno ju je osigurati bušenjem uz upotrebu odgovarajućeg materijala za ispunu (promjer bušotine iznosi minimalno 120 mm) </t>
  </si>
  <si>
    <t>2.28.</t>
  </si>
  <si>
    <t>Prilagodba postojećeg uzemljenja odvoda oborinske vode zbog pomicanja odvoda radi postavljanja termoizolacije komplet sa svim potrebnim materijalom i radom (iznad zemlje i u betonu koristiti puni profil od prokroma Ø 8 mm, a u zemlji traku FeZn 25x4)</t>
  </si>
  <si>
    <t>2.29.</t>
  </si>
  <si>
    <t xml:space="preserve">Prilagodba postojećih izvoda iz uzemljivača (do pozicije novo predviđenog mjernog spoja) za prekrivanje termoizolacijom </t>
  </si>
  <si>
    <t>2.30.</t>
  </si>
  <si>
    <t>Otvaranje revizione knjige</t>
  </si>
  <si>
    <t>2. SUSTAV ZAŠTITE OD MUNJE - UKUPNO</t>
  </si>
  <si>
    <t>INSTALACIJE NA PROČELJIMA I KROVU</t>
  </si>
  <si>
    <t>Sav montažni materijal i pripadni nosači uređaja, opreme i svega ostalog što se na fasadu postavlja nadžbukno (na termoizolaciju), moraju biti prilagođeni za montažu na zid izoliran termoizolacijom debljine do 10 cm, a sav vijčani pribor mora biti od prokroma (inoxa).  Navedeno je potrebno uračunati u sve pripadne stavke na koje se to odnosi.</t>
  </si>
  <si>
    <t>3.1.</t>
  </si>
  <si>
    <r>
      <t xml:space="preserve">Uvlačenje svih postojećih instalacija na pročeljima i krovu u cijevi i postavljanje ispod termoizolacije. </t>
    </r>
    <r>
      <rPr>
        <sz val="9"/>
        <rFont val="Arial"/>
        <family val="2"/>
        <charset val="238"/>
      </rPr>
      <t>U stavku je potrebno uračunati PNT ili PSC cijevi prikladnih dimenzija te sav ostali potreban materijal i rad za demontažu kabela te nosnog i pričvrsnog pribora, uvlačenje kabela u cijevi te ponovno postavljanje na fasadu ispod novo predviđene termoizolacije. Cijevi pričvrstiti obujmicama prikladnim za montažu ispod termoizolacije. Sva eventualno potrebna produžavanja postojećih kabela potrebno je izvesti s unutarnje strane objekta u nadgradnim razvodnim bijelim kutijama. Pri grupiranje kabela potrebno je razdvajati kabele različitih naponskih razina, a kabele tehničke zaštite uvijek voditi u odvojenim cijevima. Na mjestima izlaza kabela iz fasade adekvatnim brtvljenjem i prema potrebi uvodnicom osigurati vodonepropusnost.</t>
    </r>
  </si>
  <si>
    <t>3.2.</t>
  </si>
  <si>
    <t xml:space="preserve">Produžavanje postojećih kabela na pročeljima i krovu, bez obzira na tip i namjenu kabela. Produžavanje se vrši zbog povećanja debljine zidova i povećanja opsega objekta (zbog dodavanja termoizolacije). Sva eventualna potrebna produženja postojećih kabela potrebno je izvesti s unutarnje strane objekta u razvodnim kutijama. Stavkom je potrebno obuhvatiti bušenje vanjskog zida bez obzira na debljinu zida i potreban promjer prodora, uvlačenje postojećeg kabela u objekt, prespajanje kabela u novo predviđenoj razvodnoj kutiji i provlačenje produženog kabela kroz pripremljeni prodor nazad do vanjskog prostora komplet s prikladnom razvodnom kutijom, prikladnim spojnicama te svim ostalim potrebnim materijalom i radom za dovođenje kabela u punu funkcionalnost. Kabeli za produžavanje specificirani su niže u troškovniku, a ako u troškovniku nije specificiran adekvatan kabel istog je potrebno obuhvatiti ovom stavkom i uračunati u cijenu. Kabele koji nisu predviđeni za polaganje direktno u zid potrebno je kroz prodor položiti u zaštitnoj cijevi. </t>
  </si>
  <si>
    <t>3.3.</t>
  </si>
  <si>
    <t xml:space="preserve">Snimanje točnih pozicija svih elektroinstalacija i sve elektro opreme na pročeljima i krovu objekta te izrada skica koje će poslužiti kao pomoć pri ponovnoj montaži opreme nakon izvedbe vanjske ovojnice. </t>
  </si>
  <si>
    <t>Montaža i spajanje demontirane elektro opreme na pročelja i krov nakon izvedbe završnog sloja pročelja odnosno krova. Stavka obuhvaća montažu demontiranih razvodnih kutija, tipkala, zvona, i sve ostale elektro opreme i pripadnih nosača ili postolja koja su se nalazila na pročeljima i krovu. U stavku uračunati montažni pribor, a po potrebi i prilagodbu opreme, nosača ili postolja radi montaže na zid izoliran termoizolacijom debljine do 10 cm te produžavanje priključnih kabela ako su isti bili položeni podžbukno (sva je produžavanja potrebno izvoditi u razvodnim kutijama) komplet sa svim potrebnim materijalom i radom.</t>
  </si>
  <si>
    <t>3.5.</t>
  </si>
  <si>
    <t>Prilagodba postojećih izvoda za napajanje vanjske jedinice klima novim pozicijama. Stavkom je potrebno obuhvatiti i prilagodbu kabela za spoj vanjske jedinice s pripadnom unutarnjom jedinicom (jedinicama). Sva eventualna produženja kabela vršiti u razvodnim kutijama smještenim unutar objekta. komplet sa svim potrebnim materijalom i radom.</t>
  </si>
  <si>
    <t>3.6.</t>
  </si>
  <si>
    <t>Montaža i spajanje uređaja tehničke zaštite i pripadnih kutija natrag na iste pozicije nakon izvedbe termoizolacije i završnih slojeva fasade.  
Po potrebi u stavku uključiti prilagodbu uređaja i pripadnih nosača, sav potreban materijal i rad za postavljanje uređaja te produžavanje priključnih kabela ako su isti bili položeni podžbukno (sva je produžavanja potrebno izvoditi u razvodnim kutijama) komplet sa svim potrebnim materijalom i radom. Uređaji se trebaju pričvrstiti vijcima i tiplama prilagođenim debljini izolacijskog sloja. 
Radove mora obavljati pravna ili fizička osobe registrirana za obavljanje poslova tehničke zaštite.</t>
  </si>
  <si>
    <t>3.7.</t>
  </si>
  <si>
    <t>Programiranje, parametriranje, kalibriranje i puštanje u rad sustava tehničke zaštite od strane pravne ili fizičke osobe registrirane za obavljanje poslova tehničke zaštite te ostale potrebne radnje za dovođenje sustava u punu funkcionalnost.</t>
  </si>
  <si>
    <t>3.8.</t>
  </si>
  <si>
    <t>Dobava i montaža nove svjetiljke na terase i pročelja, izvor LED 13W, efektivni svjetlosni  tok 1100lm, 4000K, efikasnost svjetiljke 84lm/W, opalni pokrov od polikarbonata, trajnost L80B50&gt;30.000h, polikarbonatno kućište bijele boje, zaštita IP66, otpornost na mehanička oštećenja (udarce) IK10, 
kao tip  LEDWall-Mounted Rd300-13W-4000-WH “Opple”
U stavku je potrebno, neovisno o vrsti podloge na koju se svjetiljka ugrađuje, uračunati sav potreban materijal i rad.     
U stavku je također potrebno uračunati sav materijal i rad za eventualno potrebno produžavanje postojećeg izvoda do dužine maksimalno 0,5 m. Produženje izvoda izvoditi kabelom PP-Y 3x1,5.
ili jednakovrijedan proizvod</t>
  </si>
  <si>
    <t>3.9.</t>
  </si>
  <si>
    <t>PNT cijev Ø16mm</t>
  </si>
  <si>
    <t>3.10.</t>
  </si>
  <si>
    <t>PNT cijev Ø23mm</t>
  </si>
  <si>
    <t>3.11.</t>
  </si>
  <si>
    <t>PSC cijev Ø20mm</t>
  </si>
  <si>
    <t>3.12.</t>
  </si>
  <si>
    <t>PSC cijev Ø25mm</t>
  </si>
  <si>
    <t>3.13.</t>
  </si>
  <si>
    <t>Kabel RG 59</t>
  </si>
  <si>
    <t>3.14.</t>
  </si>
  <si>
    <t>Kabel PP00-Y 3x1,5 mm²</t>
  </si>
  <si>
    <t>3. INSTALACIJE NA PROČELJIMA I KROVU - UKUPNO</t>
  </si>
  <si>
    <t>DALJINSKO OČITANJE POTROŠNJE ENERGENATA I VODE</t>
  </si>
  <si>
    <t>Sva se brojila mijenjaju i svi se radovi na njima izvode u dogovoru s njihovim vlasnicima</t>
  </si>
  <si>
    <t>4.1.</t>
  </si>
  <si>
    <t xml:space="preserve">Dobava i isporuka centralne jedinice 
kao tip WMG Holosys komplet s GSM karticom
ili jednakovrijedan proizvod
</t>
  </si>
  <si>
    <t>4.2.</t>
  </si>
  <si>
    <t xml:space="preserve">Dobava i isporuka aktivne antene
kao tip 868 AAO Holosys
ili jednakovrijedan proizvod
</t>
  </si>
  <si>
    <t>4.3.</t>
  </si>
  <si>
    <t xml:space="preserve">Dobava i isporuka Wireless M-Bus PulseReader 
kao tip WP2 Holosys
ili jednakovrijedan proizvod
</t>
  </si>
  <si>
    <t>4.4.</t>
  </si>
  <si>
    <t xml:space="preserve">Dobava i isporuka Wireless M-Bus PulseReader
kao tip WP1 Holosys
ili jednakovrijedan proizvod
</t>
  </si>
  <si>
    <t>4.5.</t>
  </si>
  <si>
    <t xml:space="preserve">Dobava i isporuka M-Bus PulseReader 
kao tip P4 Holosys
ili jednakovrijedan proizvod
</t>
  </si>
  <si>
    <t>4.6.</t>
  </si>
  <si>
    <t xml:space="preserve">Dobava i isporuka Wireless M-Bus Repeater 
kao tip WREP Holosys
ili jednakovrijedan proizvod
</t>
  </si>
  <si>
    <t>4.7.</t>
  </si>
  <si>
    <t>Dobava i isporuka Zener barijere za spoj korektora plina prema dogovoru s Energo d.o.o.</t>
  </si>
  <si>
    <t>4.8.</t>
  </si>
  <si>
    <t>Dobava isporuka kučišta za smještaj Zener barijere</t>
  </si>
  <si>
    <t>4.9.</t>
  </si>
  <si>
    <t>Dobava, isporuka i zamjena obračunskog vodomjera - prema dogovoru s KD Vodovod i kanalizacija d.o.o.</t>
  </si>
  <si>
    <t>4.10.</t>
  </si>
  <si>
    <t>Dobava, isporuka i polaganje kabela 
PP00-Y 3x1,5 mm2</t>
  </si>
  <si>
    <t>4.11.</t>
  </si>
  <si>
    <t>Dobava, isporuka i polaganje signalnog kabela 
LiYCY 2x0,75 mm2</t>
  </si>
  <si>
    <t>4.12.</t>
  </si>
  <si>
    <t>Dobava, isporuka i polaganje signalnog kabela 
J-Y(St)Y 1x2x0,8 mm2</t>
  </si>
  <si>
    <t>4.13.</t>
  </si>
  <si>
    <t>Dobava, isporuka i polaganje kabela 
P/F-Y 6 mm2</t>
  </si>
  <si>
    <t>4.14.</t>
  </si>
  <si>
    <t>Elektromontažni radovi:
 - montaža i električno spajanje centralne jedinice WMG
 - montaža radio modula i modula
 - montaža radio antena
 - montaža repeatera
 - montaža i spajanje zener barijere 
 - montaža kućišta za smještaj Zener barijere
 - svi ostali radovi potrebni za dovođenje sustava u punu funkcionalnost</t>
  </si>
  <si>
    <t>4.15.</t>
  </si>
  <si>
    <t>Spajanje el. mjerila na sustav daljinskog očitanja
Sve radove spajanja potrebno je napraviti u dogovoru s HEP-om (Elektroprimorje) i uz prisustvo njihovog djelatnika</t>
  </si>
  <si>
    <t>4.16.</t>
  </si>
  <si>
    <t>Spajanje vodomjera na sustav daljinskog očitanja 
Sve radove spajanja potrebno je napraviti u dogovoru s KD Vodovod i kanalizacija d.o.o. i uz prisustvo njihovog djelatnika</t>
  </si>
  <si>
    <t>4.17.</t>
  </si>
  <si>
    <t>Spajanje plinomjera na sustav daljinskog očitanja. 
Sve radove spajanja potrebno je napraviti u dogovoru s tvrtkom Energo d.o.o. i uz prisustvo njihovog djelatnika</t>
  </si>
  <si>
    <t>4.18.</t>
  </si>
  <si>
    <t>Parametriranje radijskih modula. Parametriranje, ispitivanje i puštanje u rad lokalne mreže. Povezivanje sa informacijskim sustavom za nadzor potrošnje.</t>
  </si>
  <si>
    <t>4.19.</t>
  </si>
  <si>
    <t>4.20.</t>
  </si>
  <si>
    <t>Održavanje sustava i podrška korisniku (na mjesečnoj razini)</t>
  </si>
  <si>
    <t>mj</t>
  </si>
  <si>
    <t>4.21.</t>
  </si>
  <si>
    <t>Izrada tehničke dokumentacije (certifikati opreme, garancije, dokumentacija izvedenog stanja)</t>
  </si>
  <si>
    <t>4. DALJINSKO OČITANJE POTROŠNJE ENERGENATA I VODE - UKUPNO</t>
  </si>
  <si>
    <t>ELEKTROINSTALACIJE UZ STROJARSKE INSTALACIJE</t>
  </si>
  <si>
    <t>5.1.</t>
  </si>
  <si>
    <t xml:space="preserve">Ožičenje kotlovnice. U stavku je potrebno uključiti sav potrebni materijal i rad za ožičenje opreme predviđene strojarskim projektom i za prilagodbu postojeće elektro instalacije unutar kotlovnice novom sustavu te za izjednačenje potencijala metalnih masa. Sustav je potrebno dovesti do pune funkcionalnosti. </t>
  </si>
  <si>
    <t>5.2.</t>
  </si>
  <si>
    <t>Radovi na postojećem ormaru kotlovnice. Stavkom je potrebno obuhvatiti sav materijal i rad te sve izmjene koje je potrebno napraviti na postojećem ormaru kotlovnice da bi se novo predviđeni sustav doveo u punu funkcionalnost.</t>
  </si>
  <si>
    <t>5.3.</t>
  </si>
  <si>
    <t>5.4.</t>
  </si>
  <si>
    <t>Kabel PP00-Y 3x2,5 mm²</t>
  </si>
  <si>
    <t>5.5.</t>
  </si>
  <si>
    <t>Kabel PP00-Y 5x1,5 mm²</t>
  </si>
  <si>
    <t>5.6.</t>
  </si>
  <si>
    <t>Kabel LiYCY 2x2x0,75</t>
  </si>
  <si>
    <t>5.7.</t>
  </si>
  <si>
    <t>Kabel LiYCY 2x1,5</t>
  </si>
  <si>
    <t>5.8.</t>
  </si>
  <si>
    <t>Vod P/F-Y 6 mm²</t>
  </si>
  <si>
    <t>5.10.</t>
  </si>
  <si>
    <t>5.11.</t>
  </si>
  <si>
    <t>Perforirani limeni kanal PK50/30</t>
  </si>
  <si>
    <t>5.12.</t>
  </si>
  <si>
    <t>Kabelska kanalica s poklopcem 15x15 mm, pričvršćivanje vijcima</t>
  </si>
  <si>
    <t>5.13.</t>
  </si>
  <si>
    <t>Kabelska kanalica 30x45 mm  (VxŠ)</t>
  </si>
  <si>
    <t>5.14.</t>
  </si>
  <si>
    <t>Testiranje postojećeg IPR tipkala za isklop postojećeg ormara kotlovnice te prema potrebi dovođenje IPR tipkala u funkciju komplet sa svim potrebnim materijalom i radom na tipkalu, ožičenju ili unutar samog ormara.</t>
  </si>
  <si>
    <t>5. ELEKTROINSTALACIJE UZ STROJARSKE INSTALACIJE - UKUPNO</t>
  </si>
  <si>
    <t>OSTALO</t>
  </si>
  <si>
    <t>6.1.</t>
  </si>
  <si>
    <t>Funkcionalno ispitivanje svih instalacija na kojima su vršeni radovi</t>
  </si>
  <si>
    <t>6.3.</t>
  </si>
  <si>
    <t>Ispitivanje svih instalacija na kojima su vršeni radovi od strane ovlaštenog trgovačkog društva i izdavanje potrebnih atesta</t>
  </si>
  <si>
    <t>6.4.</t>
  </si>
  <si>
    <t xml:space="preserve">Ispitivanje funkcionalnosti sustava tehničke zaštite od strane pravne ili fizičke osobe registrirane za obavljanje poslova tehničke zaštite i izdavanje Uvjerenja. </t>
  </si>
  <si>
    <t>Izrada dokumentacije izvedenog stanja</t>
  </si>
  <si>
    <t>6. OSTALO - UKUPNO</t>
  </si>
  <si>
    <t>REKAPITULACIJA</t>
  </si>
  <si>
    <t>SVEUKUPNO:</t>
  </si>
  <si>
    <t xml:space="preserve">Energetska obnova:PPO Krnjevo Rijeka </t>
  </si>
  <si>
    <r>
      <rPr>
        <b/>
        <sz val="10"/>
        <rFont val="Times New Roman"/>
        <family val="1"/>
        <charset val="238"/>
      </rPr>
      <t>Prekrojavanje prozora</t>
    </r>
    <r>
      <rPr>
        <sz val="10"/>
        <rFont val="Times New Roman"/>
        <family val="1"/>
        <charset val="238"/>
      </rPr>
      <t xml:space="preserve"> na montažnoj konstrukciji vrtića sa veličine 105x65 cm na veličinu 105x165 cm. Prozori se nalaze na južnom pročelju na segmentu pročelja A8 na dijelu gdje je kuhinja. U cijenu uključen sav potreban rad i materijal. Obračun po komadu.</t>
    </r>
  </si>
  <si>
    <t>Dovođenje sustava u punu funkcionalnost , uključuje sav sitni spojni i montažni materijal (plastične kanalice, cijevi, vijci, tiple, oznake za kabele, oprema za interno ožičenje ormara)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</si>
</sst>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n_-;\-* #,##0.00\ _k_n_-;_-* &quot;-&quot;??\ _k_n_-;_-@_-"/>
    <numFmt numFmtId="164" formatCode="_-* #,##0.00_-;\-* #,##0.00_-;_-* &quot;-&quot;??_-;_-@_-"/>
    <numFmt numFmtId="165" formatCode="#,##0.00_ ;[Red]\-#,##0.00\ "/>
    <numFmt numFmtId="166" formatCode="#,##0.00\ &quot;kn&quot;"/>
    <numFmt numFmtId="167" formatCode="#,##0.00&quot; kn&quot;"/>
    <numFmt numFmtId="168" formatCode="_-* #,##0.00_-;\-* #,##0.00_-;_-* \-??_-;_-@_-"/>
    <numFmt numFmtId="169" formatCode="#,##0.00\ _k_n"/>
    <numFmt numFmtId="170" formatCode="_-* #,##0.00&quot;kn&quot;_-;\-* #,##0.00&quot;kn&quot;_-;_-* &quot;-&quot;??&quot;kn&quot;_-;_-@_-"/>
  </numFmts>
  <fonts count="90">
    <font>
      <sz val="10"/>
      <name val="Dutch801 RmHd BT"/>
    </font>
    <font>
      <sz val="11"/>
      <color theme="1"/>
      <name val="Calibri"/>
      <family val="2"/>
      <charset val="238"/>
      <scheme val="minor"/>
    </font>
    <font>
      <sz val="10"/>
      <name val="Dutch801 RmHd BT"/>
    </font>
    <font>
      <b/>
      <sz val="10"/>
      <name val="Dutch801 RmHd BT"/>
      <family val="1"/>
    </font>
    <font>
      <sz val="10"/>
      <name val="Dutch801 RmHd BT"/>
      <family val="1"/>
    </font>
    <font>
      <b/>
      <sz val="10"/>
      <name val="Times New Roman"/>
      <family val="1"/>
    </font>
    <font>
      <sz val="10"/>
      <name val="Times New Roman"/>
      <family val="1"/>
    </font>
    <font>
      <b/>
      <sz val="14"/>
      <name val="Times New Roman"/>
      <family val="1"/>
    </font>
    <font>
      <sz val="14"/>
      <name val="Times New Roman"/>
      <family val="1"/>
    </font>
    <font>
      <b/>
      <sz val="10"/>
      <name val="Times New Roman"/>
      <family val="1"/>
      <charset val="238"/>
    </font>
    <font>
      <b/>
      <u/>
      <sz val="12"/>
      <name val="Times New Roman"/>
      <family val="1"/>
    </font>
    <font>
      <b/>
      <i/>
      <sz val="14"/>
      <name val="Times New Roman"/>
      <family val="1"/>
    </font>
    <font>
      <b/>
      <sz val="12"/>
      <name val="Times New Roman"/>
      <family val="1"/>
    </font>
    <font>
      <sz val="10"/>
      <name val="Calibri"/>
      <family val="2"/>
      <charset val="238"/>
    </font>
    <font>
      <sz val="10"/>
      <name val="Times New Roman"/>
      <family val="1"/>
      <charset val="238"/>
    </font>
    <font>
      <b/>
      <sz val="10"/>
      <name val="Calibri"/>
      <family val="2"/>
      <charset val="238"/>
    </font>
    <font>
      <b/>
      <sz val="14"/>
      <name val="Times New Roman"/>
      <family val="1"/>
      <charset val="238"/>
    </font>
    <font>
      <b/>
      <sz val="10"/>
      <color indexed="10"/>
      <name val="Times New Roman"/>
      <family val="1"/>
      <charset val="238"/>
    </font>
    <font>
      <b/>
      <sz val="12"/>
      <name val="Times New Roman"/>
      <family val="1"/>
      <charset val="238"/>
    </font>
    <font>
      <vertAlign val="superscript"/>
      <sz val="10"/>
      <name val="Times New Roman"/>
      <family val="1"/>
      <charset val="238"/>
    </font>
    <font>
      <sz val="12"/>
      <name val="Times New Roman"/>
      <family val="1"/>
    </font>
    <font>
      <i/>
      <sz val="10"/>
      <name val="Times New Roman"/>
      <family val="1"/>
      <charset val="238"/>
    </font>
    <font>
      <sz val="12"/>
      <name val="Times New Roman CE"/>
      <family val="1"/>
      <charset val="238"/>
    </font>
    <font>
      <b/>
      <sz val="10"/>
      <color rgb="FFFF0000"/>
      <name val="Dutch801 RmHd BT"/>
      <charset val="238"/>
    </font>
    <font>
      <sz val="10"/>
      <color rgb="FFFF0000"/>
      <name val="Times New Roman"/>
      <family val="1"/>
      <charset val="238"/>
    </font>
    <font>
      <sz val="10"/>
      <color rgb="FFFF0000"/>
      <name val="Times New Roman"/>
      <family val="1"/>
    </font>
    <font>
      <i/>
      <sz val="10"/>
      <name val="Times New Roman"/>
      <family val="1"/>
    </font>
    <font>
      <sz val="10"/>
      <color theme="1" tint="4.9989318521683403E-2"/>
      <name val="Times New Roman"/>
      <family val="1"/>
    </font>
    <font>
      <sz val="11"/>
      <name val="Times New Roman"/>
      <family val="1"/>
      <charset val="238"/>
    </font>
    <font>
      <b/>
      <i/>
      <sz val="11"/>
      <name val="Times New Roman"/>
      <family val="1"/>
      <charset val="238"/>
    </font>
    <font>
      <b/>
      <sz val="10"/>
      <color rgb="FFFF0000"/>
      <name val="Times New Roman"/>
      <family val="1"/>
    </font>
    <font>
      <sz val="10"/>
      <name val="Dutch801 RmHd BT"/>
      <charset val="238"/>
    </font>
    <font>
      <sz val="10"/>
      <name val="Arial"/>
      <family val="2"/>
      <charset val="238"/>
    </font>
    <font>
      <b/>
      <sz val="14"/>
      <name val="Arial"/>
      <family val="2"/>
      <charset val="238"/>
    </font>
    <font>
      <b/>
      <sz val="10"/>
      <name val="Arial"/>
      <family val="2"/>
      <charset val="238"/>
    </font>
    <font>
      <sz val="12"/>
      <name val="Arial"/>
      <family val="2"/>
      <charset val="238"/>
    </font>
    <font>
      <sz val="14"/>
      <name val="Arial"/>
      <family val="2"/>
      <charset val="238"/>
    </font>
    <font>
      <b/>
      <i/>
      <sz val="14"/>
      <name val="Arial"/>
      <family val="2"/>
      <charset val="238"/>
    </font>
    <font>
      <b/>
      <u/>
      <sz val="12"/>
      <name val="Arial"/>
      <family val="2"/>
      <charset val="238"/>
    </font>
    <font>
      <b/>
      <sz val="12"/>
      <name val="Arial"/>
      <family val="2"/>
      <charset val="238"/>
    </font>
    <font>
      <sz val="10"/>
      <color rgb="FFFF0000"/>
      <name val="Dutch801 RmHd BT"/>
      <charset val="238"/>
    </font>
    <font>
      <sz val="10"/>
      <color rgb="FFFF0000"/>
      <name val="Arial"/>
      <family val="2"/>
      <charset val="238"/>
    </font>
    <font>
      <sz val="12"/>
      <color rgb="FFFF0000"/>
      <name val="Arial"/>
      <family val="2"/>
      <charset val="238"/>
    </font>
    <font>
      <b/>
      <sz val="12"/>
      <color rgb="FFFF000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font>
    <font>
      <sz val="10"/>
      <name val="Arial"/>
      <family val="2"/>
      <charset val="238"/>
    </font>
    <font>
      <sz val="12"/>
      <name val="Times New Roman"/>
      <family val="1"/>
      <charset val="238"/>
    </font>
    <font>
      <sz val="10"/>
      <name val="Arial CE"/>
      <charset val="238"/>
    </font>
    <font>
      <b/>
      <sz val="11"/>
      <color indexed="63"/>
      <name val="Calibri"/>
      <family val="2"/>
      <charset val="238"/>
    </font>
    <font>
      <sz val="10"/>
      <name val="Helv"/>
    </font>
    <font>
      <b/>
      <sz val="18"/>
      <color indexed="56"/>
      <name val="Cambria"/>
      <family val="1"/>
      <charset val="238"/>
    </font>
    <font>
      <b/>
      <sz val="11"/>
      <color indexed="8"/>
      <name val="Calibri"/>
      <family val="2"/>
      <charset val="238"/>
    </font>
    <font>
      <sz val="11"/>
      <color indexed="10"/>
      <name val="Calibri"/>
      <family val="2"/>
      <charset val="238"/>
    </font>
    <font>
      <sz val="11"/>
      <name val="Arial"/>
      <family val="2"/>
      <charset val="238"/>
    </font>
    <font>
      <b/>
      <sz val="11"/>
      <name val="Arial"/>
      <family val="2"/>
      <charset val="238"/>
    </font>
    <font>
      <b/>
      <sz val="11"/>
      <name val="Times New Roman"/>
      <family val="1"/>
      <charset val="238"/>
    </font>
    <font>
      <vertAlign val="superscript"/>
      <sz val="11"/>
      <name val="Arial"/>
      <family val="2"/>
      <charset val="238"/>
    </font>
    <font>
      <sz val="11"/>
      <name val="Calibri"/>
      <family val="2"/>
      <charset val="238"/>
    </font>
    <font>
      <sz val="11"/>
      <color rgb="FFFF0000"/>
      <name val="Arial"/>
      <family val="2"/>
      <charset val="238"/>
    </font>
    <font>
      <sz val="11"/>
      <color rgb="FFFF0000"/>
      <name val="Times New Roman"/>
      <family val="1"/>
      <charset val="238"/>
    </font>
    <font>
      <vertAlign val="subscript"/>
      <sz val="11"/>
      <name val="Arial"/>
      <family val="2"/>
      <charset val="238"/>
    </font>
    <font>
      <sz val="11"/>
      <name val="Symbol"/>
      <family val="1"/>
      <charset val="2"/>
    </font>
    <font>
      <sz val="9"/>
      <name val="Arial"/>
      <family val="2"/>
      <charset val="238"/>
    </font>
    <font>
      <b/>
      <sz val="10"/>
      <name val="Arial"/>
      <family val="2"/>
    </font>
    <font>
      <b/>
      <sz val="9"/>
      <name val="Arial"/>
      <family val="2"/>
    </font>
    <font>
      <b/>
      <sz val="9"/>
      <name val="Arial"/>
      <family val="2"/>
      <charset val="238"/>
    </font>
    <font>
      <i/>
      <sz val="9"/>
      <name val="Arial"/>
      <family val="2"/>
      <charset val="238"/>
    </font>
    <font>
      <b/>
      <sz val="9"/>
      <color indexed="8"/>
      <name val="Arial"/>
      <family val="2"/>
      <charset val="238"/>
    </font>
    <font>
      <sz val="10"/>
      <name val="Arial CE"/>
      <family val="2"/>
      <charset val="238"/>
    </font>
    <font>
      <sz val="9"/>
      <color rgb="FFFF0000"/>
      <name val="Arial"/>
      <family val="2"/>
      <charset val="238"/>
    </font>
    <font>
      <sz val="9"/>
      <name val="Helv"/>
    </font>
    <font>
      <b/>
      <sz val="9"/>
      <color rgb="FFFF0000"/>
      <name val="Arial"/>
      <family val="2"/>
      <charset val="238"/>
    </font>
    <font>
      <b/>
      <i/>
      <sz val="9"/>
      <name val="Arial"/>
      <family val="2"/>
    </font>
    <font>
      <i/>
      <sz val="9"/>
      <name val="Arial"/>
      <family val="2"/>
    </font>
    <font>
      <sz val="9"/>
      <color rgb="FF00B050"/>
      <name val="Arial"/>
      <family val="2"/>
      <charset val="238"/>
    </font>
    <font>
      <sz val="9"/>
      <color rgb="FF00B050"/>
      <name val="Helv"/>
    </font>
  </fonts>
  <fills count="2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indexed="31"/>
        <bgColor indexed="2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7111117893"/>
        <bgColor indexed="64"/>
      </patternFill>
    </fill>
    <fill>
      <patternFill patternType="solid">
        <fgColor theme="8" tint="0.79998168889431442"/>
        <bgColor indexed="64"/>
      </patternFill>
    </fill>
  </fills>
  <borders count="33">
    <border>
      <left/>
      <right/>
      <top/>
      <bottom/>
      <diagonal/>
    </border>
    <border>
      <left/>
      <right/>
      <top/>
      <bottom style="medium">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auto="1"/>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top/>
      <bottom style="medium">
        <color indexed="8"/>
      </bottom>
      <diagonal/>
    </border>
    <border>
      <left/>
      <right style="double">
        <color indexed="8"/>
      </right>
      <top style="double">
        <color indexed="8"/>
      </top>
      <bottom style="double">
        <color indexed="8"/>
      </bottom>
      <diagonal/>
    </border>
    <border>
      <left/>
      <right/>
      <top style="double">
        <color indexed="8"/>
      </top>
      <bottom style="double">
        <color indexed="8"/>
      </bottom>
      <diagonal/>
    </border>
    <border>
      <left style="double">
        <color indexed="8"/>
      </left>
      <right/>
      <top style="double">
        <color indexed="8"/>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s>
  <cellStyleXfs count="418">
    <xf numFmtId="0" fontId="0" fillId="0" borderId="0" applyAlignment="0"/>
    <xf numFmtId="164" fontId="2" fillId="0" borderId="0" applyFont="0" applyFill="0" applyBorder="0" applyAlignment="0" applyProtection="0"/>
    <xf numFmtId="0" fontId="22" fillId="0" borderId="0">
      <alignment horizontal="right" vertical="top"/>
    </xf>
    <xf numFmtId="0" fontId="22" fillId="0" borderId="0">
      <alignment horizontal="justify" vertical="top" wrapText="1"/>
    </xf>
    <xf numFmtId="0" fontId="22" fillId="0" borderId="0">
      <alignment horizontal="left"/>
    </xf>
    <xf numFmtId="4" fontId="22" fillId="0" borderId="0">
      <alignment horizontal="right"/>
    </xf>
    <xf numFmtId="0" fontId="22" fillId="0" borderId="0">
      <alignment horizontal="right"/>
    </xf>
    <xf numFmtId="4" fontId="22" fillId="0" borderId="0">
      <alignment horizontal="right" wrapText="1"/>
    </xf>
    <xf numFmtId="0" fontId="22" fillId="0" borderId="0">
      <alignment horizontal="right"/>
    </xf>
    <xf numFmtId="4" fontId="22" fillId="0" borderId="0">
      <alignment horizontal="right"/>
    </xf>
    <xf numFmtId="0" fontId="31" fillId="0" borderId="0"/>
    <xf numFmtId="0" fontId="44" fillId="5" borderId="0" applyNumberFormat="0" applyBorder="0" applyAlignment="0" applyProtection="0">
      <alignment vertical="center"/>
    </xf>
    <xf numFmtId="0" fontId="44" fillId="5" borderId="0" applyNumberFormat="0" applyBorder="0" applyAlignment="0" applyProtection="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7" fillId="23" borderId="18" applyNumberFormat="0" applyAlignment="0" applyProtection="0">
      <alignment vertical="center"/>
    </xf>
    <xf numFmtId="0" fontId="47" fillId="23" borderId="18" applyNumberFormat="0" applyAlignment="0" applyProtection="0"/>
    <xf numFmtId="0" fontId="47" fillId="23" borderId="18" applyNumberFormat="0" applyAlignment="0" applyProtection="0">
      <alignment vertical="center"/>
    </xf>
    <xf numFmtId="0" fontId="47" fillId="23" borderId="18" applyNumberFormat="0" applyAlignment="0" applyProtection="0">
      <alignment vertical="center"/>
    </xf>
    <xf numFmtId="0" fontId="47" fillId="23" borderId="18" applyNumberFormat="0" applyAlignment="0" applyProtection="0">
      <alignment vertical="center"/>
    </xf>
    <xf numFmtId="0" fontId="48" fillId="24" borderId="19" applyNumberFormat="0" applyAlignment="0" applyProtection="0">
      <alignment vertical="center"/>
    </xf>
    <xf numFmtId="0" fontId="48" fillId="24" borderId="19" applyNumberFormat="0" applyAlignment="0" applyProtection="0"/>
    <xf numFmtId="0" fontId="48" fillId="24" borderId="19" applyNumberFormat="0" applyAlignment="0" applyProtection="0">
      <alignment vertical="center"/>
    </xf>
    <xf numFmtId="0" fontId="48" fillId="24" borderId="19" applyNumberFormat="0" applyAlignment="0" applyProtection="0">
      <alignment vertical="center"/>
    </xf>
    <xf numFmtId="0" fontId="48" fillId="24" borderId="19" applyNumberFormat="0" applyAlignment="0" applyProtection="0">
      <alignment vertical="center"/>
    </xf>
    <xf numFmtId="43" fontId="44" fillId="0" borderId="0" applyFont="0" applyFill="0" applyBorder="0" applyAlignment="0" applyProtection="0"/>
    <xf numFmtId="43" fontId="44" fillId="0" borderId="0" applyFont="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50" fillId="0" borderId="0" applyNumberFormat="0" applyFill="0" applyBorder="0" applyAlignment="0" applyProtection="0">
      <alignment vertical="center"/>
    </xf>
    <xf numFmtId="0" fontId="50" fillId="0" borderId="0" applyNumberFormat="0" applyFill="0" applyBorder="0" applyAlignment="0" applyProtection="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10" borderId="18" applyNumberFormat="0" applyAlignment="0" applyProtection="0">
      <alignment vertical="center"/>
    </xf>
    <xf numFmtId="0" fontId="55" fillId="10" borderId="18" applyNumberFormat="0" applyAlignment="0" applyProtection="0"/>
    <xf numFmtId="0" fontId="55" fillId="10" borderId="18" applyNumberFormat="0" applyAlignment="0" applyProtection="0">
      <alignment vertical="center"/>
    </xf>
    <xf numFmtId="0" fontId="55" fillId="10" borderId="18" applyNumberFormat="0" applyAlignment="0" applyProtection="0">
      <alignment vertical="center"/>
    </xf>
    <xf numFmtId="0" fontId="55" fillId="10" borderId="18" applyNumberFormat="0" applyAlignment="0" applyProtection="0">
      <alignment vertical="center"/>
    </xf>
    <xf numFmtId="0" fontId="56" fillId="0" borderId="23" applyNumberFormat="0" applyFill="0" applyAlignment="0" applyProtection="0">
      <alignment vertical="center"/>
    </xf>
    <xf numFmtId="0" fontId="56" fillId="0" borderId="23" applyNumberFormat="0" applyFill="0" applyAlignment="0" applyProtection="0"/>
    <xf numFmtId="0" fontId="56" fillId="0" borderId="23" applyNumberFormat="0" applyFill="0" applyAlignment="0" applyProtection="0">
      <alignment vertical="center"/>
    </xf>
    <xf numFmtId="0" fontId="56" fillId="0" borderId="23" applyNumberFormat="0" applyFill="0" applyAlignment="0" applyProtection="0">
      <alignment vertical="center"/>
    </xf>
    <xf numFmtId="0" fontId="56" fillId="0" borderId="23" applyNumberFormat="0" applyFill="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1" fillId="0" borderId="0"/>
    <xf numFmtId="0" fontId="1" fillId="0" borderId="0"/>
    <xf numFmtId="0" fontId="2" fillId="0" borderId="0" applyAlignment="0"/>
    <xf numFmtId="0" fontId="2" fillId="0" borderId="0" applyAlignment="0"/>
    <xf numFmtId="0" fontId="2" fillId="0" borderId="0" applyAlignment="0"/>
    <xf numFmtId="0" fontId="3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31" fillId="0" borderId="0"/>
    <xf numFmtId="0" fontId="2" fillId="0" borderId="0" applyAlignment="0"/>
    <xf numFmtId="0" fontId="32" fillId="0" borderId="0"/>
    <xf numFmtId="0" fontId="32" fillId="0" borderId="0"/>
    <xf numFmtId="0" fontId="32" fillId="0" borderId="0"/>
    <xf numFmtId="0" fontId="32" fillId="0" borderId="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37" fontId="58" fillId="0" borderId="0" applyNumberFormat="0"/>
    <xf numFmtId="37" fontId="58" fillId="0" borderId="0" applyNumberFormat="0"/>
    <xf numFmtId="37" fontId="58" fillId="0" borderId="0" applyNumberFormat="0"/>
    <xf numFmtId="37" fontId="58" fillId="0" borderId="0" applyNumberFormat="0"/>
    <xf numFmtId="0" fontId="32" fillId="0" borderId="0"/>
    <xf numFmtId="0" fontId="2" fillId="0" borderId="0" applyAlignment="0"/>
    <xf numFmtId="0" fontId="32" fillId="0" borderId="0"/>
    <xf numFmtId="0" fontId="2" fillId="0" borderId="0" applyAlignment="0"/>
    <xf numFmtId="0" fontId="2" fillId="0" borderId="0" applyAlignment="0"/>
    <xf numFmtId="0" fontId="2" fillId="0" borderId="0" applyAlignment="0"/>
    <xf numFmtId="0" fontId="2" fillId="0" borderId="0" applyAlignment="0"/>
    <xf numFmtId="0" fontId="2" fillId="0" borderId="0" applyAlignment="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9" fillId="0" borderId="0">
      <alignment vertical="center"/>
    </xf>
    <xf numFmtId="0" fontId="49" fillId="0" borderId="0">
      <alignment vertical="center"/>
    </xf>
    <xf numFmtId="0" fontId="31" fillId="0" borderId="0"/>
    <xf numFmtId="0" fontId="49" fillId="0" borderId="0">
      <alignment vertical="center"/>
    </xf>
    <xf numFmtId="0" fontId="49"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2" fillId="0" borderId="0" applyAlignment="0"/>
    <xf numFmtId="0" fontId="2" fillId="0" borderId="0" applyAlignment="0"/>
    <xf numFmtId="0" fontId="1" fillId="0" borderId="0"/>
    <xf numFmtId="0" fontId="1" fillId="0" borderId="0"/>
    <xf numFmtId="0" fontId="1" fillId="0" borderId="0"/>
    <xf numFmtId="0" fontId="1" fillId="0" borderId="0"/>
    <xf numFmtId="0" fontId="2" fillId="0" borderId="0" applyAlignment="0"/>
    <xf numFmtId="0" fontId="31" fillId="0" borderId="0"/>
    <xf numFmtId="0" fontId="31" fillId="0" borderId="0"/>
    <xf numFmtId="0" fontId="31" fillId="0" borderId="0"/>
    <xf numFmtId="0" fontId="2" fillId="0" borderId="0" applyAlignment="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1" fillId="0" borderId="0"/>
    <xf numFmtId="0" fontId="31" fillId="0" borderId="0"/>
    <xf numFmtId="0" fontId="60" fillId="0" borderId="0">
      <alignment vertical="center"/>
    </xf>
    <xf numFmtId="0" fontId="31" fillId="0" borderId="0"/>
    <xf numFmtId="0" fontId="2" fillId="0" borderId="0" applyAlignment="0"/>
    <xf numFmtId="0" fontId="2" fillId="0" borderId="0" applyAlignment="0"/>
    <xf numFmtId="0" fontId="2" fillId="0" borderId="0" applyAlignment="0"/>
    <xf numFmtId="0" fontId="61" fillId="0" borderId="0"/>
    <xf numFmtId="0" fontId="49" fillId="26" borderId="24" applyNumberFormat="0" applyFont="0" applyAlignment="0" applyProtection="0">
      <alignment vertical="center"/>
    </xf>
    <xf numFmtId="0" fontId="49" fillId="26" borderId="24" applyNumberFormat="0" applyFont="0" applyAlignment="0" applyProtection="0"/>
    <xf numFmtId="0" fontId="49" fillId="26" borderId="24" applyNumberFormat="0" applyFont="0" applyAlignment="0" applyProtection="0">
      <alignment vertical="center"/>
    </xf>
    <xf numFmtId="0" fontId="49" fillId="26" borderId="24" applyNumberFormat="0" applyFont="0" applyAlignment="0" applyProtection="0">
      <alignment vertical="center"/>
    </xf>
    <xf numFmtId="0" fontId="49" fillId="26" borderId="24" applyNumberFormat="0" applyFont="0" applyAlignment="0" applyProtection="0">
      <alignment vertical="center"/>
    </xf>
    <xf numFmtId="0" fontId="32" fillId="0" borderId="0"/>
    <xf numFmtId="0" fontId="32" fillId="0" borderId="0"/>
    <xf numFmtId="0" fontId="62" fillId="23" borderId="25" applyNumberFormat="0" applyAlignment="0" applyProtection="0">
      <alignment vertical="center"/>
    </xf>
    <xf numFmtId="0" fontId="62" fillId="23" borderId="25" applyNumberFormat="0" applyAlignment="0" applyProtection="0"/>
    <xf numFmtId="0" fontId="62" fillId="23" borderId="25" applyNumberFormat="0" applyAlignment="0" applyProtection="0">
      <alignment vertical="center"/>
    </xf>
    <xf numFmtId="0" fontId="62" fillId="23" borderId="25" applyNumberFormat="0" applyAlignment="0" applyProtection="0">
      <alignment vertical="center"/>
    </xf>
    <xf numFmtId="0" fontId="62" fillId="23" borderId="25" applyNumberFormat="0" applyAlignment="0" applyProtection="0">
      <alignment vertical="center"/>
    </xf>
    <xf numFmtId="0" fontId="63" fillId="0" borderId="0"/>
    <xf numFmtId="0" fontId="64" fillId="0" borderId="0" applyNumberFormat="0" applyFill="0" applyBorder="0" applyAlignment="0" applyProtection="0">
      <alignment vertical="center"/>
    </xf>
    <xf numFmtId="0" fontId="64" fillId="0" borderId="0" applyNumberFormat="0" applyFill="0" applyBorder="0" applyAlignment="0" applyProtection="0"/>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cellStyleXfs>
  <cellXfs count="454">
    <xf numFmtId="0" fontId="0" fillId="0" borderId="0" xfId="0"/>
    <xf numFmtId="0" fontId="0" fillId="0" borderId="0" xfId="0" applyAlignment="1">
      <alignment horizontal="left"/>
    </xf>
    <xf numFmtId="0" fontId="0" fillId="0" borderId="0" xfId="0" applyAlignment="1">
      <alignment horizontal="justify"/>
    </xf>
    <xf numFmtId="0" fontId="3" fillId="0" borderId="0" xfId="0" applyFont="1" applyAlignment="1">
      <alignment horizontal="right" vertical="top"/>
    </xf>
    <xf numFmtId="0" fontId="3" fillId="0" borderId="0" xfId="0" applyFont="1" applyAlignment="1">
      <alignment vertical="top"/>
    </xf>
    <xf numFmtId="0" fontId="0" fillId="0" borderId="0" xfId="0" applyAlignment="1">
      <alignment horizontal="justify"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justify" vertical="top"/>
    </xf>
    <xf numFmtId="0" fontId="3" fillId="0" borderId="0" xfId="0" applyFont="1" applyFill="1" applyBorder="1" applyAlignment="1">
      <alignment vertical="top"/>
    </xf>
    <xf numFmtId="0" fontId="3" fillId="0" borderId="0" xfId="0" applyFont="1" applyFill="1" applyBorder="1" applyAlignment="1">
      <alignment horizontal="justify" vertical="top"/>
    </xf>
    <xf numFmtId="2" fontId="0" fillId="0" borderId="0" xfId="0" applyNumberFormat="1"/>
    <xf numFmtId="2" fontId="4" fillId="0" borderId="0" xfId="0" applyNumberFormat="1" applyFont="1" applyFill="1" applyBorder="1"/>
    <xf numFmtId="4" fontId="0" fillId="0" borderId="0" xfId="0" applyNumberFormat="1"/>
    <xf numFmtId="4" fontId="4" fillId="0" borderId="0" xfId="0" applyNumberFormat="1" applyFont="1" applyFill="1" applyBorder="1"/>
    <xf numFmtId="2" fontId="0" fillId="0" borderId="0" xfId="0" applyNumberFormat="1" applyAlignment="1">
      <alignment horizontal="right"/>
    </xf>
    <xf numFmtId="1" fontId="0" fillId="0" borderId="0" xfId="0" applyNumberFormat="1"/>
    <xf numFmtId="165" fontId="4" fillId="0" borderId="0" xfId="0" applyNumberFormat="1" applyFont="1" applyFill="1" applyBorder="1"/>
    <xf numFmtId="0" fontId="3" fillId="0" borderId="0" xfId="0" applyFont="1" applyFill="1" applyBorder="1" applyAlignment="1">
      <alignment horizontal="left"/>
    </xf>
    <xf numFmtId="0" fontId="4" fillId="0" borderId="0" xfId="0" applyFont="1" applyFill="1" applyBorder="1"/>
    <xf numFmtId="2" fontId="3" fillId="0" borderId="0" xfId="0" applyNumberFormat="1" applyFont="1" applyFill="1" applyBorder="1" applyAlignment="1">
      <alignment horizontal="righ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justify"/>
    </xf>
    <xf numFmtId="4" fontId="3" fillId="0" borderId="0" xfId="0" applyNumberFormat="1" applyFont="1" applyFill="1" applyBorder="1"/>
    <xf numFmtId="0" fontId="6" fillId="0" borderId="0" xfId="0" applyFont="1"/>
    <xf numFmtId="165" fontId="6" fillId="0" borderId="0" xfId="0" applyNumberFormat="1" applyFont="1"/>
    <xf numFmtId="2" fontId="5" fillId="0" borderId="0" xfId="0" applyNumberFormat="1" applyFont="1" applyAlignment="1">
      <alignment horizontal="right" vertical="top"/>
    </xf>
    <xf numFmtId="0" fontId="5" fillId="0" borderId="0" xfId="0" applyFont="1" applyFill="1" applyAlignment="1">
      <alignment horizontal="left" vertical="top"/>
    </xf>
    <xf numFmtId="0" fontId="6" fillId="0" borderId="0" xfId="0" applyFont="1" applyFill="1" applyBorder="1"/>
    <xf numFmtId="0" fontId="6" fillId="0" borderId="0" xfId="0" applyFont="1" applyAlignment="1">
      <alignment horizontal="justify" vertical="top" wrapText="1"/>
    </xf>
    <xf numFmtId="0" fontId="6" fillId="0" borderId="0" xfId="0" applyFont="1" applyFill="1"/>
    <xf numFmtId="165" fontId="6" fillId="0" borderId="0" xfId="0" applyNumberFormat="1" applyFont="1" applyFill="1"/>
    <xf numFmtId="0" fontId="6" fillId="0" borderId="0" xfId="0" quotePrefix="1" applyFont="1" applyAlignment="1">
      <alignment horizontal="justify" vertical="top" wrapText="1"/>
    </xf>
    <xf numFmtId="0" fontId="6" fillId="0" borderId="0" xfId="0" applyFont="1" applyAlignment="1">
      <alignment horizontal="justify" vertical="top"/>
    </xf>
    <xf numFmtId="0" fontId="5" fillId="0" borderId="0" xfId="0" applyFont="1" applyAlignment="1">
      <alignment horizontal="right" vertical="top"/>
    </xf>
    <xf numFmtId="0" fontId="5"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xf>
    <xf numFmtId="0" fontId="5" fillId="0" borderId="0" xfId="0" applyFont="1" applyAlignment="1">
      <alignment horizontal="left" vertical="top"/>
    </xf>
    <xf numFmtId="4" fontId="6" fillId="0" borderId="0" xfId="0" applyNumberFormat="1" applyFont="1"/>
    <xf numFmtId="0" fontId="5" fillId="0" borderId="0" xfId="0" applyFont="1" applyFill="1" applyBorder="1"/>
    <xf numFmtId="0" fontId="5" fillId="0" borderId="0" xfId="0" applyFont="1"/>
    <xf numFmtId="0" fontId="5" fillId="0" borderId="0" xfId="0" applyFont="1" applyAlignment="1">
      <alignment horizontal="left"/>
    </xf>
    <xf numFmtId="2" fontId="5" fillId="0" borderId="0" xfId="0" applyNumberFormat="1" applyFont="1"/>
    <xf numFmtId="4" fontId="5" fillId="0" borderId="0" xfId="0" applyNumberFormat="1" applyFont="1"/>
    <xf numFmtId="2" fontId="5" fillId="0" borderId="0" xfId="0" applyNumberFormat="1" applyFont="1" applyFill="1" applyBorder="1"/>
    <xf numFmtId="2" fontId="7"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165" fontId="6" fillId="0" borderId="0" xfId="0" applyNumberFormat="1" applyFont="1" applyFill="1" applyBorder="1"/>
    <xf numFmtId="165" fontId="5" fillId="0" borderId="0" xfId="0" applyNumberFormat="1" applyFont="1" applyFill="1" applyBorder="1"/>
    <xf numFmtId="0" fontId="7" fillId="0" borderId="0" xfId="0" applyFont="1" applyFill="1" applyBorder="1"/>
    <xf numFmtId="0" fontId="7" fillId="0" borderId="0" xfId="0" applyFont="1" applyFill="1" applyBorder="1" applyAlignment="1">
      <alignment vertical="top"/>
    </xf>
    <xf numFmtId="0" fontId="6" fillId="0" borderId="1" xfId="0" applyFont="1" applyBorder="1"/>
    <xf numFmtId="0" fontId="6" fillId="0" borderId="1" xfId="0" applyFont="1" applyBorder="1" applyAlignment="1">
      <alignment horizontal="justify" vertical="top"/>
    </xf>
    <xf numFmtId="165" fontId="6" fillId="0" borderId="1" xfId="0" applyNumberFormat="1" applyFont="1" applyBorder="1"/>
    <xf numFmtId="0" fontId="7" fillId="0" borderId="0" xfId="0" applyFont="1" applyFill="1" applyBorder="1" applyAlignment="1">
      <alignment horizontal="right"/>
    </xf>
    <xf numFmtId="4" fontId="5" fillId="0" borderId="0" xfId="0" applyNumberFormat="1" applyFont="1" applyFill="1" applyBorder="1"/>
    <xf numFmtId="4" fontId="6" fillId="0" borderId="0" xfId="0" applyNumberFormat="1" applyFont="1" applyFill="1" applyBorder="1"/>
    <xf numFmtId="0" fontId="5" fillId="0" borderId="1" xfId="0" applyFont="1" applyBorder="1" applyAlignment="1">
      <alignment horizontal="right" vertical="top"/>
    </xf>
    <xf numFmtId="0" fontId="5" fillId="0" borderId="1" xfId="0" applyFont="1" applyBorder="1" applyAlignment="1">
      <alignment horizontal="left" vertical="top"/>
    </xf>
    <xf numFmtId="0" fontId="5" fillId="0" borderId="1" xfId="0" applyFont="1" applyBorder="1"/>
    <xf numFmtId="0" fontId="5" fillId="0" borderId="1" xfId="0" applyFont="1" applyBorder="1" applyAlignment="1">
      <alignment vertical="top"/>
    </xf>
    <xf numFmtId="0" fontId="6" fillId="0" borderId="1" xfId="0" applyFont="1" applyBorder="1" applyAlignment="1">
      <alignment horizontal="left"/>
    </xf>
    <xf numFmtId="2" fontId="5" fillId="0" borderId="1" xfId="0" applyNumberFormat="1" applyFont="1" applyBorder="1"/>
    <xf numFmtId="4" fontId="5" fillId="0" borderId="1" xfId="0" applyNumberFormat="1" applyFont="1" applyBorder="1"/>
    <xf numFmtId="4" fontId="6" fillId="0" borderId="1" xfId="0" applyNumberFormat="1" applyFont="1" applyBorder="1"/>
    <xf numFmtId="2" fontId="7" fillId="0" borderId="0" xfId="0" applyNumberFormat="1" applyFont="1" applyFill="1" applyBorder="1" applyAlignment="1">
      <alignment horizontal="right"/>
    </xf>
    <xf numFmtId="0" fontId="7" fillId="0" borderId="0" xfId="0" applyFont="1"/>
    <xf numFmtId="0" fontId="10" fillId="0" borderId="0" xfId="0" applyFont="1"/>
    <xf numFmtId="0" fontId="12" fillId="0" borderId="0" xfId="0" applyFont="1"/>
    <xf numFmtId="0" fontId="6" fillId="0" borderId="0" xfId="0" applyFont="1" applyBorder="1"/>
    <xf numFmtId="0" fontId="6" fillId="0" borderId="2" xfId="0" applyFont="1" applyBorder="1"/>
    <xf numFmtId="0" fontId="10" fillId="0" borderId="0" xfId="0" applyFont="1" applyFill="1" applyBorder="1" applyAlignment="1">
      <alignment horizontal="justify" vertical="top" wrapText="1"/>
    </xf>
    <xf numFmtId="0" fontId="11" fillId="0" borderId="0" xfId="0" applyFont="1" applyAlignment="1">
      <alignment horizontal="left" indent="2"/>
    </xf>
    <xf numFmtId="0" fontId="6" fillId="0" borderId="0" xfId="0" applyFont="1" applyAlignment="1">
      <alignment horizontal="left" vertical="top" wrapText="1"/>
    </xf>
    <xf numFmtId="0" fontId="6" fillId="0" borderId="1" xfId="0" applyFont="1" applyBorder="1" applyAlignment="1">
      <alignment horizontal="left" vertical="top"/>
    </xf>
    <xf numFmtId="2" fontId="7" fillId="0" borderId="3" xfId="0" applyNumberFormat="1" applyFont="1" applyFill="1" applyBorder="1" applyAlignment="1">
      <alignment horizontal="right" vertical="top"/>
    </xf>
    <xf numFmtId="0" fontId="7" fillId="0" borderId="4" xfId="0" applyFont="1" applyFill="1" applyBorder="1" applyAlignment="1">
      <alignment horizontal="left" vertical="top"/>
    </xf>
    <xf numFmtId="0" fontId="8" fillId="0" borderId="4" xfId="0" applyFont="1" applyFill="1" applyBorder="1" applyAlignment="1">
      <alignment horizontal="left" vertical="top"/>
    </xf>
    <xf numFmtId="0" fontId="10" fillId="0" borderId="5" xfId="0" applyFont="1" applyFill="1" applyBorder="1" applyAlignment="1">
      <alignment horizontal="justify" vertical="top"/>
    </xf>
    <xf numFmtId="0" fontId="10" fillId="0" borderId="5" xfId="0" applyFont="1" applyFill="1" applyBorder="1" applyAlignment="1">
      <alignment horizontal="left" vertical="top"/>
    </xf>
    <xf numFmtId="0" fontId="10" fillId="0" borderId="5" xfId="0" applyFont="1" applyFill="1" applyBorder="1" applyAlignment="1">
      <alignment horizontal="justify" vertical="top" wrapText="1"/>
    </xf>
    <xf numFmtId="0" fontId="14" fillId="0" borderId="0" xfId="0" applyFont="1" applyAlignment="1">
      <alignment horizontal="justify" vertical="top" wrapText="1"/>
    </xf>
    <xf numFmtId="165" fontId="6" fillId="0" borderId="0" xfId="0" applyNumberFormat="1" applyFont="1" applyAlignment="1">
      <alignment wrapText="1"/>
    </xf>
    <xf numFmtId="165" fontId="6" fillId="0" borderId="0" xfId="0" applyNumberFormat="1" applyFont="1" applyAlignment="1">
      <alignment vertical="top" wrapText="1"/>
    </xf>
    <xf numFmtId="0" fontId="5" fillId="0" borderId="1" xfId="0" applyFont="1" applyBorder="1" applyAlignment="1"/>
    <xf numFmtId="0" fontId="14" fillId="0" borderId="0" xfId="0" applyFont="1" applyFill="1" applyBorder="1" applyAlignment="1" applyProtection="1">
      <alignment horizontal="justify" vertical="top"/>
    </xf>
    <xf numFmtId="0" fontId="14" fillId="0" borderId="0" xfId="0" applyFont="1" applyFill="1" applyBorder="1" applyAlignment="1" applyProtection="1">
      <alignment horizontal="justify" vertical="top" wrapText="1"/>
    </xf>
    <xf numFmtId="0" fontId="14" fillId="0" borderId="0" xfId="0" applyFont="1" applyFill="1" applyBorder="1" applyAlignment="1" applyProtection="1">
      <alignment horizontal="justify"/>
    </xf>
    <xf numFmtId="4" fontId="14" fillId="0" borderId="0" xfId="1" applyNumberFormat="1" applyFont="1" applyFill="1" applyBorder="1" applyAlignment="1" applyProtection="1">
      <alignment horizontal="justify"/>
    </xf>
    <xf numFmtId="4" fontId="9" fillId="0" borderId="0" xfId="1" applyNumberFormat="1" applyFont="1" applyFill="1" applyBorder="1" applyAlignment="1" applyProtection="1">
      <alignment horizontal="justify"/>
    </xf>
    <xf numFmtId="0" fontId="14" fillId="0" borderId="0" xfId="0" applyFont="1" applyAlignment="1">
      <alignment wrapText="1"/>
    </xf>
    <xf numFmtId="0" fontId="14" fillId="0" borderId="0" xfId="0" applyFont="1"/>
    <xf numFmtId="0" fontId="9" fillId="0" borderId="0" xfId="0" applyFont="1" applyFill="1" applyBorder="1" applyAlignment="1" applyProtection="1">
      <alignment horizontal="justify" vertical="top" wrapText="1"/>
    </xf>
    <xf numFmtId="0" fontId="17" fillId="0" borderId="0" xfId="0" applyFont="1" applyFill="1" applyBorder="1" applyAlignment="1" applyProtection="1">
      <alignment horizontal="justify" vertical="top" wrapText="1"/>
    </xf>
    <xf numFmtId="0" fontId="14" fillId="0" borderId="6" xfId="0" applyFont="1" applyBorder="1" applyAlignment="1">
      <alignment wrapText="1"/>
    </xf>
    <xf numFmtId="0" fontId="14" fillId="0" borderId="6" xfId="0" applyFont="1" applyFill="1" applyBorder="1" applyAlignment="1" applyProtection="1">
      <alignment horizontal="justify" vertical="top" wrapText="1"/>
    </xf>
    <xf numFmtId="0" fontId="14" fillId="0" borderId="6" xfId="0" applyFont="1" applyBorder="1"/>
    <xf numFmtId="0" fontId="9" fillId="0" borderId="6" xfId="0" applyFont="1" applyFill="1" applyBorder="1" applyAlignment="1" applyProtection="1">
      <alignment horizontal="justify" vertical="top" wrapText="1"/>
    </xf>
    <xf numFmtId="0" fontId="6" fillId="0" borderId="0" xfId="0" applyNumberFormat="1" applyFont="1"/>
    <xf numFmtId="0" fontId="8" fillId="0" borderId="0" xfId="0" applyFont="1" applyBorder="1"/>
    <xf numFmtId="166" fontId="20" fillId="0" borderId="0" xfId="0" applyNumberFormat="1" applyFont="1" applyFill="1" applyBorder="1"/>
    <xf numFmtId="166" fontId="20" fillId="0" borderId="0" xfId="0" applyNumberFormat="1" applyFont="1" applyBorder="1"/>
    <xf numFmtId="0" fontId="6" fillId="0" borderId="7" xfId="0" applyFont="1" applyBorder="1"/>
    <xf numFmtId="0" fontId="6" fillId="0" borderId="1" xfId="0" applyFont="1" applyBorder="1" applyAlignment="1">
      <alignment horizontal="right"/>
    </xf>
    <xf numFmtId="0" fontId="16" fillId="0" borderId="8" xfId="0" applyFont="1" applyBorder="1" applyAlignment="1"/>
    <xf numFmtId="0" fontId="16" fillId="0" borderId="9" xfId="0" applyFont="1" applyBorder="1" applyAlignment="1"/>
    <xf numFmtId="0" fontId="9" fillId="0" borderId="9" xfId="0" applyFont="1" applyBorder="1"/>
    <xf numFmtId="0" fontId="23" fillId="0" borderId="0" xfId="0" applyFont="1"/>
    <xf numFmtId="4" fontId="14" fillId="0" borderId="0" xfId="0" applyNumberFormat="1" applyFont="1" applyAlignment="1">
      <alignment vertical="center" wrapText="1"/>
    </xf>
    <xf numFmtId="4" fontId="5" fillId="0" borderId="0" xfId="0" applyNumberFormat="1" applyFont="1" applyFill="1"/>
    <xf numFmtId="4" fontId="5" fillId="0" borderId="0" xfId="0" applyNumberFormat="1" applyFont="1" applyAlignment="1">
      <alignment horizontal="right"/>
    </xf>
    <xf numFmtId="4" fontId="5" fillId="0" borderId="1" xfId="0" applyNumberFormat="1" applyFont="1" applyBorder="1" applyAlignment="1"/>
    <xf numFmtId="4" fontId="6" fillId="0" borderId="0" xfId="0" applyNumberFormat="1" applyFont="1" applyAlignment="1">
      <alignment wrapText="1"/>
    </xf>
    <xf numFmtId="4" fontId="14" fillId="0" borderId="0" xfId="0" applyNumberFormat="1" applyFont="1" applyAlignment="1">
      <alignment vertical="center"/>
    </xf>
    <xf numFmtId="4" fontId="14" fillId="0" borderId="0" xfId="0" applyNumberFormat="1" applyFont="1" applyAlignment="1">
      <alignment vertical="top"/>
    </xf>
    <xf numFmtId="4" fontId="6" fillId="0" borderId="0" xfId="0" applyNumberFormat="1" applyFont="1" applyAlignment="1">
      <alignment vertical="top" wrapText="1"/>
    </xf>
    <xf numFmtId="166" fontId="16" fillId="0" borderId="7" xfId="0" applyNumberFormat="1" applyFont="1" applyBorder="1"/>
    <xf numFmtId="166" fontId="20" fillId="0" borderId="1" xfId="0" applyNumberFormat="1" applyFont="1" applyBorder="1"/>
    <xf numFmtId="166" fontId="6" fillId="0" borderId="0" xfId="0" applyNumberFormat="1" applyFont="1"/>
    <xf numFmtId="166" fontId="16" fillId="0" borderId="6" xfId="0" applyNumberFormat="1" applyFont="1" applyBorder="1"/>
    <xf numFmtId="0" fontId="5" fillId="0" borderId="0" xfId="0" applyFont="1" applyBorder="1" applyAlignment="1"/>
    <xf numFmtId="4" fontId="5" fillId="0" borderId="0" xfId="0" applyNumberFormat="1" applyFont="1" applyBorder="1" applyAlignment="1"/>
    <xf numFmtId="165" fontId="6" fillId="0" borderId="0" xfId="0" applyNumberFormat="1" applyFont="1" applyBorder="1"/>
    <xf numFmtId="4" fontId="6" fillId="0" borderId="0" xfId="0" applyNumberFormat="1" applyFont="1" applyBorder="1"/>
    <xf numFmtId="0" fontId="5" fillId="0" borderId="0" xfId="0" applyFont="1" applyBorder="1" applyAlignment="1">
      <alignment vertical="top"/>
    </xf>
    <xf numFmtId="0" fontId="5" fillId="0" borderId="0" xfId="0" applyFont="1" applyBorder="1" applyAlignment="1">
      <alignment horizontal="right" vertical="top"/>
    </xf>
    <xf numFmtId="0" fontId="14" fillId="0" borderId="0" xfId="0" applyFont="1" applyBorder="1" applyAlignment="1">
      <alignment vertical="top" wrapText="1"/>
    </xf>
    <xf numFmtId="0" fontId="5" fillId="0" borderId="0" xfId="0" applyFont="1" applyBorder="1" applyAlignment="1">
      <alignment horizontal="left" vertical="top"/>
    </xf>
    <xf numFmtId="0" fontId="6" fillId="0" borderId="0" xfId="0" applyFont="1" applyBorder="1" applyAlignment="1">
      <alignment horizontal="left" vertical="top"/>
    </xf>
    <xf numFmtId="0" fontId="5" fillId="0" borderId="0" xfId="0" applyFont="1" applyBorder="1"/>
    <xf numFmtId="4" fontId="5" fillId="0" borderId="0" xfId="0" applyNumberFormat="1" applyFont="1" applyBorder="1"/>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xf>
    <xf numFmtId="2" fontId="5" fillId="0" borderId="0" xfId="0" applyNumberFormat="1" applyFont="1" applyBorder="1" applyAlignment="1">
      <alignment horizontal="right" vertical="top"/>
    </xf>
    <xf numFmtId="0" fontId="5" fillId="0" borderId="0" xfId="0" applyFont="1" applyFill="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right" vertical="top"/>
    </xf>
    <xf numFmtId="4" fontId="5" fillId="0" borderId="0" xfId="0" applyNumberFormat="1" applyFont="1" applyBorder="1" applyAlignment="1">
      <alignment horizontal="right"/>
    </xf>
    <xf numFmtId="0" fontId="14" fillId="0" borderId="0" xfId="0" applyFont="1" applyAlignment="1">
      <alignment horizontal="left" vertical="top" wrapText="1"/>
    </xf>
    <xf numFmtId="0" fontId="6" fillId="0" borderId="0" xfId="0" applyFont="1" applyFill="1" applyAlignment="1">
      <alignment horizontal="justify" vertical="top"/>
    </xf>
    <xf numFmtId="4" fontId="14" fillId="0" borderId="0" xfId="0" applyNumberFormat="1" applyFont="1" applyFill="1"/>
    <xf numFmtId="4" fontId="14" fillId="0" borderId="0" xfId="0" applyNumberFormat="1" applyFont="1" applyBorder="1" applyAlignment="1"/>
    <xf numFmtId="165" fontId="14" fillId="0" borderId="0" xfId="0" applyNumberFormat="1" applyFont="1" applyBorder="1"/>
    <xf numFmtId="4" fontId="14" fillId="0" borderId="0" xfId="0" applyNumberFormat="1" applyFont="1" applyAlignment="1">
      <alignment vertical="top" wrapText="1"/>
    </xf>
    <xf numFmtId="0" fontId="24" fillId="0" borderId="0" xfId="0" applyFont="1" applyAlignment="1">
      <alignment horizontal="justify" vertical="top" wrapText="1"/>
    </xf>
    <xf numFmtId="0" fontId="25" fillId="0" borderId="0" xfId="0" applyFont="1" applyAlignment="1">
      <alignment horizontal="justify" vertical="top"/>
    </xf>
    <xf numFmtId="0" fontId="25" fillId="0" borderId="0" xfId="0" applyFont="1"/>
    <xf numFmtId="0" fontId="14" fillId="0" borderId="0" xfId="0" applyFont="1" applyBorder="1" applyAlignment="1">
      <alignment horizontal="left" vertical="top" wrapText="1"/>
    </xf>
    <xf numFmtId="0" fontId="6" fillId="0" borderId="0" xfId="0" applyNumberFormat="1" applyFont="1" applyAlignment="1">
      <alignment horizontal="justify" vertical="top"/>
    </xf>
    <xf numFmtId="0" fontId="26" fillId="0" borderId="0" xfId="0" applyFont="1" applyAlignment="1">
      <alignment horizontal="justify" vertical="top"/>
    </xf>
    <xf numFmtId="0" fontId="14" fillId="0" borderId="0" xfId="0" applyFont="1" applyFill="1" applyAlignment="1">
      <alignment horizontal="left" vertical="top" wrapText="1"/>
    </xf>
    <xf numFmtId="0" fontId="14" fillId="0" borderId="0" xfId="0" applyFont="1" applyFill="1" applyBorder="1" applyAlignment="1">
      <alignment vertical="top" wrapText="1"/>
    </xf>
    <xf numFmtId="0" fontId="14" fillId="0" borderId="0" xfId="0" applyFont="1" applyAlignment="1">
      <alignment horizontal="justify" vertical="top"/>
    </xf>
    <xf numFmtId="0" fontId="14" fillId="0" borderId="0" xfId="0" applyFont="1" applyFill="1" applyAlignment="1">
      <alignment horizontal="justify" vertical="top"/>
    </xf>
    <xf numFmtId="0" fontId="14" fillId="0" borderId="0" xfId="0" applyNumberFormat="1" applyFont="1" applyAlignment="1">
      <alignment horizontal="justify" vertical="top" wrapText="1"/>
    </xf>
    <xf numFmtId="0" fontId="14" fillId="0" borderId="0" xfId="0" applyNumberFormat="1" applyFont="1" applyAlignment="1">
      <alignment horizontal="justify" vertical="top"/>
    </xf>
    <xf numFmtId="4" fontId="6" fillId="0" borderId="0" xfId="0" applyNumberFormat="1" applyFont="1" applyFill="1"/>
    <xf numFmtId="4" fontId="5" fillId="0" borderId="0" xfId="0" applyNumberFormat="1" applyFont="1" applyFill="1" applyAlignment="1">
      <alignment horizontal="right"/>
    </xf>
    <xf numFmtId="165" fontId="9" fillId="0" borderId="0" xfId="0" applyNumberFormat="1" applyFont="1"/>
    <xf numFmtId="4" fontId="9" fillId="0" borderId="0" xfId="0" applyNumberFormat="1" applyFont="1"/>
    <xf numFmtId="0" fontId="5" fillId="0" borderId="1" xfId="0" applyFont="1" applyBorder="1" applyAlignment="1">
      <alignment horizontal="left"/>
    </xf>
    <xf numFmtId="4" fontId="5" fillId="0" borderId="1" xfId="0" applyNumberFormat="1" applyFont="1" applyBorder="1" applyAlignment="1">
      <alignment horizontal="right"/>
    </xf>
    <xf numFmtId="2" fontId="7" fillId="0" borderId="10" xfId="0" applyNumberFormat="1" applyFont="1" applyFill="1" applyBorder="1" applyAlignment="1">
      <alignment horizontal="right" vertical="top"/>
    </xf>
    <xf numFmtId="0" fontId="7" fillId="0" borderId="10" xfId="0" applyFont="1" applyFill="1" applyBorder="1" applyAlignment="1">
      <alignment horizontal="left" vertical="top"/>
    </xf>
    <xf numFmtId="0" fontId="7" fillId="0" borderId="10" xfId="0" applyFont="1" applyFill="1" applyBorder="1" applyAlignment="1">
      <alignment vertical="top"/>
    </xf>
    <xf numFmtId="0" fontId="5" fillId="0" borderId="10" xfId="0" applyFont="1" applyFill="1" applyBorder="1"/>
    <xf numFmtId="165" fontId="5" fillId="0" borderId="10" xfId="0" applyNumberFormat="1" applyFont="1" applyFill="1" applyBorder="1"/>
    <xf numFmtId="4" fontId="5" fillId="0" borderId="10" xfId="0" applyNumberFormat="1" applyFont="1" applyFill="1" applyBorder="1"/>
    <xf numFmtId="4" fontId="6" fillId="0" borderId="10" xfId="0" applyNumberFormat="1" applyFont="1" applyFill="1" applyBorder="1"/>
    <xf numFmtId="0" fontId="6" fillId="0" borderId="10" xfId="0" applyNumberFormat="1" applyFont="1" applyBorder="1"/>
    <xf numFmtId="0" fontId="0" fillId="0" borderId="0" xfId="0" applyBorder="1"/>
    <xf numFmtId="0" fontId="6" fillId="3" borderId="0" xfId="0" applyFont="1" applyFill="1" applyAlignment="1">
      <alignment horizontal="left" vertical="top" wrapText="1"/>
    </xf>
    <xf numFmtId="4" fontId="30" fillId="0" borderId="0" xfId="0" applyNumberFormat="1" applyFont="1"/>
    <xf numFmtId="165" fontId="25" fillId="0" borderId="0" xfId="0" applyNumberFormat="1" applyFont="1"/>
    <xf numFmtId="4" fontId="25" fillId="0" borderId="0" xfId="0" applyNumberFormat="1" applyFont="1"/>
    <xf numFmtId="4" fontId="25" fillId="0" borderId="0" xfId="0" applyNumberFormat="1" applyFont="1" applyBorder="1"/>
    <xf numFmtId="165" fontId="5" fillId="0" borderId="0" xfId="0" applyNumberFormat="1" applyFont="1"/>
    <xf numFmtId="0" fontId="30" fillId="0" borderId="0" xfId="0" applyFont="1"/>
    <xf numFmtId="0" fontId="31" fillId="0" borderId="0" xfId="10"/>
    <xf numFmtId="0" fontId="32" fillId="0" borderId="0" xfId="10" applyFont="1"/>
    <xf numFmtId="167" fontId="33" fillId="0" borderId="11" xfId="10" applyNumberFormat="1" applyFont="1" applyBorder="1"/>
    <xf numFmtId="0" fontId="34" fillId="0" borderId="12" xfId="10" applyFont="1" applyBorder="1"/>
    <xf numFmtId="0" fontId="33" fillId="0" borderId="12" xfId="10" applyFont="1" applyBorder="1" applyAlignment="1"/>
    <xf numFmtId="0" fontId="33" fillId="0" borderId="13" xfId="10" applyFont="1" applyBorder="1" applyAlignment="1"/>
    <xf numFmtId="167" fontId="32" fillId="0" borderId="0" xfId="10" applyNumberFormat="1" applyFont="1"/>
    <xf numFmtId="167" fontId="35" fillId="0" borderId="14" xfId="10" applyNumberFormat="1" applyFont="1" applyBorder="1"/>
    <xf numFmtId="0" fontId="32" fillId="0" borderId="14" xfId="10" applyFont="1" applyBorder="1"/>
    <xf numFmtId="0" fontId="32" fillId="0" borderId="14" xfId="10" applyFont="1" applyBorder="1" applyAlignment="1">
      <alignment horizontal="right"/>
    </xf>
    <xf numFmtId="0" fontId="36" fillId="0" borderId="0" xfId="10" applyFont="1" applyBorder="1"/>
    <xf numFmtId="167" fontId="33" fillId="0" borderId="0" xfId="10" applyNumberFormat="1" applyFont="1" applyBorder="1"/>
    <xf numFmtId="0" fontId="32" fillId="0" borderId="0" xfId="10" applyFont="1" applyBorder="1"/>
    <xf numFmtId="0" fontId="37" fillId="0" borderId="0" xfId="10" applyFont="1" applyAlignment="1">
      <alignment horizontal="left" indent="2"/>
    </xf>
    <xf numFmtId="0" fontId="32" fillId="0" borderId="1" xfId="10" applyFont="1" applyBorder="1"/>
    <xf numFmtId="0" fontId="31" fillId="0" borderId="0" xfId="10" applyFont="1"/>
    <xf numFmtId="167" fontId="35" fillId="0" borderId="0" xfId="10" applyNumberFormat="1" applyFont="1" applyBorder="1"/>
    <xf numFmtId="0" fontId="38" fillId="0" borderId="0" xfId="10" applyFont="1"/>
    <xf numFmtId="0" fontId="39" fillId="0" borderId="0" xfId="10" applyFont="1"/>
    <xf numFmtId="0" fontId="40" fillId="0" borderId="0" xfId="10" applyFont="1"/>
    <xf numFmtId="0" fontId="41" fillId="0" borderId="0" xfId="10" applyFont="1"/>
    <xf numFmtId="0" fontId="41" fillId="0" borderId="0" xfId="10" applyFont="1" applyBorder="1"/>
    <xf numFmtId="167" fontId="42" fillId="0" borderId="0" xfId="10" applyNumberFormat="1" applyFont="1" applyBorder="1"/>
    <xf numFmtId="0" fontId="43" fillId="0" borderId="0" xfId="10" applyFont="1"/>
    <xf numFmtId="167" fontId="35" fillId="0" borderId="0" xfId="10" applyNumberFormat="1" applyFont="1" applyFill="1" applyBorder="1"/>
    <xf numFmtId="0" fontId="33" fillId="0" borderId="0" xfId="10" applyFont="1"/>
    <xf numFmtId="1" fontId="76" fillId="0" borderId="0" xfId="290" applyNumberFormat="1" applyFont="1" applyFill="1" applyBorder="1" applyAlignment="1">
      <alignment horizontal="right" vertical="top"/>
    </xf>
    <xf numFmtId="0" fontId="76" fillId="0" borderId="0" xfId="290" applyFont="1" applyFill="1" applyBorder="1" applyAlignment="1">
      <alignment horizontal="left" vertical="center" wrapText="1"/>
    </xf>
    <xf numFmtId="0" fontId="76" fillId="0" borderId="0" xfId="290" applyFont="1" applyFill="1" applyBorder="1" applyAlignment="1">
      <alignment horizontal="center" vertical="center"/>
    </xf>
    <xf numFmtId="1" fontId="76" fillId="0" borderId="0" xfId="290" applyNumberFormat="1" applyFont="1" applyFill="1" applyBorder="1" applyAlignment="1">
      <alignment horizontal="center" vertical="center"/>
    </xf>
    <xf numFmtId="49" fontId="76" fillId="0" borderId="0" xfId="290" applyNumberFormat="1" applyFont="1" applyFill="1" applyBorder="1" applyAlignment="1">
      <alignment horizontal="right" vertical="top"/>
    </xf>
    <xf numFmtId="1" fontId="78" fillId="27" borderId="27" xfId="290" applyNumberFormat="1" applyFont="1" applyFill="1" applyBorder="1" applyAlignment="1">
      <alignment horizontal="center" vertical="center" wrapText="1"/>
    </xf>
    <xf numFmtId="0" fontId="79" fillId="27" borderId="27" xfId="290" applyFont="1" applyFill="1" applyBorder="1" applyAlignment="1">
      <alignment horizontal="center" vertical="center" wrapText="1"/>
    </xf>
    <xf numFmtId="0" fontId="79" fillId="27" borderId="27" xfId="290" applyFont="1" applyFill="1" applyBorder="1" applyAlignment="1">
      <alignment horizontal="center" vertical="center" textRotation="90" wrapText="1"/>
    </xf>
    <xf numFmtId="1" fontId="79" fillId="27" borderId="27" xfId="290" applyNumberFormat="1" applyFont="1" applyFill="1" applyBorder="1" applyAlignment="1" applyProtection="1">
      <alignment horizontal="center" vertical="center" textRotation="90" wrapText="1"/>
      <protection locked="0"/>
    </xf>
    <xf numFmtId="4" fontId="79" fillId="27" borderId="27" xfId="290" applyNumberFormat="1" applyFont="1" applyFill="1" applyBorder="1" applyAlignment="1" applyProtection="1">
      <alignment horizontal="center" vertical="center" wrapText="1"/>
      <protection locked="0"/>
    </xf>
    <xf numFmtId="2" fontId="79" fillId="27" borderId="27" xfId="290" applyNumberFormat="1" applyFont="1" applyFill="1" applyBorder="1" applyAlignment="1" applyProtection="1">
      <alignment horizontal="center" vertical="center" wrapText="1"/>
      <protection locked="0"/>
    </xf>
    <xf numFmtId="0" fontId="79" fillId="0" borderId="0" xfId="290" applyFont="1" applyFill="1" applyBorder="1"/>
    <xf numFmtId="1" fontId="76" fillId="0" borderId="28" xfId="290" applyNumberFormat="1" applyFont="1" applyBorder="1" applyAlignment="1">
      <alignment horizontal="right" vertical="top" wrapText="1"/>
    </xf>
    <xf numFmtId="0" fontId="79" fillId="0" borderId="0" xfId="290" applyFont="1" applyFill="1" applyBorder="1" applyAlignment="1">
      <alignment horizontal="left" vertical="center" wrapText="1"/>
    </xf>
    <xf numFmtId="0" fontId="76" fillId="0" borderId="28" xfId="290" applyFont="1" applyFill="1" applyBorder="1" applyAlignment="1">
      <alignment horizontal="center" vertical="center" wrapText="1"/>
    </xf>
    <xf numFmtId="0" fontId="76" fillId="0" borderId="28" xfId="290" applyFont="1" applyFill="1" applyBorder="1" applyAlignment="1">
      <alignment horizontal="center"/>
    </xf>
    <xf numFmtId="166" fontId="76" fillId="0" borderId="28" xfId="290" applyNumberFormat="1" applyFont="1" applyFill="1" applyBorder="1" applyAlignment="1">
      <alignment horizontal="center" vertical="center" wrapText="1"/>
    </xf>
    <xf numFmtId="170" fontId="76" fillId="0" borderId="28" xfId="389" applyNumberFormat="1" applyFont="1" applyFill="1" applyBorder="1" applyAlignment="1" applyProtection="1">
      <alignment horizontal="center" vertical="center"/>
    </xf>
    <xf numFmtId="49" fontId="80" fillId="0" borderId="0" xfId="290" applyNumberFormat="1" applyFont="1" applyFill="1" applyBorder="1" applyAlignment="1">
      <alignment horizontal="left" vertical="center" wrapText="1"/>
    </xf>
    <xf numFmtId="0" fontId="76" fillId="0" borderId="28" xfId="290" applyFont="1" applyFill="1" applyBorder="1" applyAlignment="1">
      <alignment horizontal="center" vertical="center"/>
    </xf>
    <xf numFmtId="166" fontId="76" fillId="0" borderId="28" xfId="290" applyNumberFormat="1" applyFont="1" applyBorder="1" applyAlignment="1">
      <alignment horizontal="center" vertical="center" wrapText="1"/>
    </xf>
    <xf numFmtId="49" fontId="76" fillId="0" borderId="28" xfId="290" applyNumberFormat="1" applyFont="1" applyFill="1" applyBorder="1" applyAlignment="1">
      <alignment horizontal="center" vertical="center" wrapText="1"/>
    </xf>
    <xf numFmtId="1" fontId="76" fillId="0" borderId="28" xfId="290" applyNumberFormat="1" applyFont="1" applyFill="1" applyBorder="1" applyAlignment="1">
      <alignment horizontal="center" vertical="center" wrapText="1"/>
    </xf>
    <xf numFmtId="1" fontId="76" fillId="0" borderId="29" xfId="290" applyNumberFormat="1" applyFont="1" applyBorder="1" applyAlignment="1">
      <alignment horizontal="right" vertical="top" wrapText="1"/>
    </xf>
    <xf numFmtId="49" fontId="76" fillId="0" borderId="29" xfId="290" applyNumberFormat="1" applyFont="1" applyFill="1" applyBorder="1" applyAlignment="1">
      <alignment horizontal="center" vertical="center" wrapText="1"/>
    </xf>
    <xf numFmtId="170" fontId="76" fillId="0" borderId="29" xfId="389" applyNumberFormat="1" applyFont="1" applyFill="1" applyBorder="1" applyAlignment="1" applyProtection="1">
      <alignment horizontal="center" vertical="center"/>
    </xf>
    <xf numFmtId="1" fontId="78" fillId="27" borderId="29" xfId="290" applyNumberFormat="1" applyFont="1" applyFill="1" applyBorder="1" applyAlignment="1">
      <alignment horizontal="right" vertical="top" wrapText="1"/>
    </xf>
    <xf numFmtId="0" fontId="81" fillId="27" borderId="30" xfId="290" applyFont="1" applyFill="1" applyBorder="1" applyAlignment="1">
      <alignment horizontal="left" vertical="center" wrapText="1"/>
    </xf>
    <xf numFmtId="0" fontId="79" fillId="27" borderId="29" xfId="290" applyFont="1" applyFill="1" applyBorder="1" applyAlignment="1">
      <alignment horizontal="center" vertical="center" wrapText="1"/>
    </xf>
    <xf numFmtId="1" fontId="79" fillId="27" borderId="30" xfId="290" applyNumberFormat="1" applyFont="1" applyFill="1" applyBorder="1" applyAlignment="1" applyProtection="1">
      <alignment horizontal="center" vertical="center" wrapText="1"/>
      <protection locked="0"/>
    </xf>
    <xf numFmtId="4" fontId="79" fillId="27" borderId="30" xfId="290" applyNumberFormat="1" applyFont="1" applyFill="1" applyBorder="1" applyAlignment="1" applyProtection="1">
      <alignment horizontal="center" vertical="center" wrapText="1"/>
      <protection locked="0"/>
    </xf>
    <xf numFmtId="2" fontId="79" fillId="27" borderId="29" xfId="290" applyNumberFormat="1" applyFont="1" applyFill="1" applyBorder="1" applyAlignment="1" applyProtection="1">
      <alignment horizontal="center" vertical="center" wrapText="1"/>
      <protection locked="0"/>
    </xf>
    <xf numFmtId="1" fontId="78" fillId="0" borderId="30" xfId="290" applyNumberFormat="1" applyFont="1" applyFill="1" applyBorder="1" applyAlignment="1">
      <alignment horizontal="right" vertical="top" wrapText="1"/>
    </xf>
    <xf numFmtId="0" fontId="81" fillId="0" borderId="31" xfId="290" applyFont="1" applyFill="1" applyBorder="1" applyAlignment="1">
      <alignment horizontal="left" vertical="center" wrapText="1"/>
    </xf>
    <xf numFmtId="0" fontId="79" fillId="0" borderId="29" xfId="290" applyFont="1" applyFill="1" applyBorder="1" applyAlignment="1">
      <alignment horizontal="center" vertical="center" wrapText="1"/>
    </xf>
    <xf numFmtId="1" fontId="79" fillId="0" borderId="30" xfId="290" applyNumberFormat="1" applyFont="1" applyFill="1" applyBorder="1" applyAlignment="1" applyProtection="1">
      <alignment horizontal="center" vertical="center" wrapText="1"/>
      <protection locked="0"/>
    </xf>
    <xf numFmtId="2" fontId="79" fillId="0" borderId="29" xfId="290" applyNumberFormat="1" applyFont="1" applyFill="1" applyBorder="1" applyAlignment="1" applyProtection="1">
      <alignment horizontal="center" vertical="center" wrapText="1"/>
      <protection locked="0"/>
    </xf>
    <xf numFmtId="0" fontId="82" fillId="0" borderId="30" xfId="290" applyNumberFormat="1" applyFont="1" applyFill="1" applyBorder="1" applyAlignment="1">
      <alignment horizontal="center" vertical="top"/>
    </xf>
    <xf numFmtId="0" fontId="76" fillId="0" borderId="31" xfId="290" applyFont="1" applyFill="1" applyBorder="1" applyAlignment="1">
      <alignment horizontal="left" vertical="top" wrapText="1"/>
    </xf>
    <xf numFmtId="0" fontId="76" fillId="0" borderId="30" xfId="290" applyFont="1" applyFill="1" applyBorder="1" applyAlignment="1">
      <alignment horizontal="center" vertical="center" wrapText="1"/>
    </xf>
    <xf numFmtId="0" fontId="76" fillId="0" borderId="30" xfId="290" applyFont="1" applyFill="1" applyBorder="1" applyAlignment="1">
      <alignment horizontal="center" vertical="center"/>
    </xf>
    <xf numFmtId="166" fontId="76" fillId="0" borderId="30" xfId="290" applyNumberFormat="1" applyFont="1" applyFill="1" applyBorder="1" applyAlignment="1">
      <alignment horizontal="center" vertical="center" wrapText="1"/>
    </xf>
    <xf numFmtId="170" fontId="76" fillId="0" borderId="30" xfId="389" applyNumberFormat="1" applyFont="1" applyFill="1" applyBorder="1" applyAlignment="1" applyProtection="1">
      <alignment horizontal="right" vertical="center"/>
    </xf>
    <xf numFmtId="0" fontId="76" fillId="0" borderId="0" xfId="290" applyFont="1" applyFill="1" applyBorder="1"/>
    <xf numFmtId="1" fontId="76" fillId="0" borderId="30" xfId="290" applyNumberFormat="1" applyFont="1" applyFill="1" applyBorder="1" applyAlignment="1">
      <alignment horizontal="center" vertical="center"/>
    </xf>
    <xf numFmtId="49" fontId="76" fillId="0" borderId="30" xfId="290" applyNumberFormat="1" applyFont="1" applyBorder="1" applyAlignment="1">
      <alignment horizontal="center" vertical="center" wrapText="1"/>
    </xf>
    <xf numFmtId="1" fontId="76" fillId="0" borderId="30" xfId="290" applyNumberFormat="1" applyFont="1" applyBorder="1" applyAlignment="1">
      <alignment horizontal="center" vertical="center" wrapText="1"/>
    </xf>
    <xf numFmtId="0" fontId="76" fillId="0" borderId="30" xfId="290" applyNumberFormat="1" applyFont="1" applyBorder="1" applyAlignment="1">
      <alignment horizontal="right" vertical="top" wrapText="1"/>
    </xf>
    <xf numFmtId="0" fontId="76" fillId="0" borderId="31" xfId="290" applyNumberFormat="1" applyFont="1" applyFill="1" applyBorder="1" applyAlignment="1">
      <alignment horizontal="left" vertical="top" wrapText="1"/>
    </xf>
    <xf numFmtId="0" fontId="76" fillId="0" borderId="30" xfId="290" applyNumberFormat="1" applyFont="1" applyBorder="1" applyAlignment="1">
      <alignment horizontal="center" vertical="top" wrapText="1"/>
    </xf>
    <xf numFmtId="0" fontId="76" fillId="0" borderId="30" xfId="290" applyFont="1" applyBorder="1" applyAlignment="1">
      <alignment horizontal="right" vertical="center" wrapText="1"/>
    </xf>
    <xf numFmtId="1" fontId="78" fillId="0" borderId="30" xfId="290" applyNumberFormat="1" applyFont="1" applyBorder="1" applyAlignment="1">
      <alignment horizontal="right" vertical="top" wrapText="1"/>
    </xf>
    <xf numFmtId="0" fontId="78" fillId="0" borderId="31" xfId="290" applyNumberFormat="1" applyFont="1" applyBorder="1" applyAlignment="1">
      <alignment horizontal="center" vertical="center" wrapText="1"/>
    </xf>
    <xf numFmtId="0" fontId="76" fillId="0" borderId="30" xfId="290" applyFont="1" applyBorder="1" applyAlignment="1">
      <alignment horizontal="center" vertical="center" wrapText="1"/>
    </xf>
    <xf numFmtId="166" fontId="79" fillId="27" borderId="30" xfId="290" applyNumberFormat="1" applyFont="1" applyFill="1" applyBorder="1" applyAlignment="1">
      <alignment horizontal="right" vertical="center" wrapText="1"/>
    </xf>
    <xf numFmtId="0" fontId="84" fillId="0" borderId="0" xfId="290" applyFont="1" applyBorder="1"/>
    <xf numFmtId="1" fontId="76" fillId="0" borderId="30" xfId="290" applyNumberFormat="1" applyFont="1" applyFill="1" applyBorder="1" applyAlignment="1">
      <alignment horizontal="right" vertical="top" wrapText="1"/>
    </xf>
    <xf numFmtId="49" fontId="76" fillId="0" borderId="31" xfId="290" applyNumberFormat="1" applyFont="1" applyFill="1" applyBorder="1" applyAlignment="1">
      <alignment horizontal="left" vertical="center" wrapText="1"/>
    </xf>
    <xf numFmtId="0" fontId="83" fillId="0" borderId="0" xfId="290" applyFont="1" applyFill="1" applyBorder="1"/>
    <xf numFmtId="0" fontId="76" fillId="0" borderId="0" xfId="290" applyFont="1" applyBorder="1"/>
    <xf numFmtId="1" fontId="78" fillId="27" borderId="30" xfId="290" applyNumberFormat="1" applyFont="1" applyFill="1" applyBorder="1" applyAlignment="1">
      <alignment horizontal="right" vertical="top" wrapText="1"/>
    </xf>
    <xf numFmtId="0" fontId="81" fillId="27" borderId="31" xfId="290" applyFont="1" applyFill="1" applyBorder="1" applyAlignment="1">
      <alignment horizontal="left" vertical="center" wrapText="1"/>
    </xf>
    <xf numFmtId="1" fontId="85" fillId="27" borderId="30" xfId="290" applyNumberFormat="1" applyFont="1" applyFill="1" applyBorder="1" applyAlignment="1" applyProtection="1">
      <alignment horizontal="center" vertical="center" wrapText="1"/>
      <protection locked="0"/>
    </xf>
    <xf numFmtId="2" fontId="79" fillId="27" borderId="29" xfId="290" applyNumberFormat="1" applyFont="1" applyFill="1" applyBorder="1" applyAlignment="1" applyProtection="1">
      <alignment horizontal="right" vertical="center" wrapText="1"/>
      <protection locked="0"/>
    </xf>
    <xf numFmtId="1" fontId="76" fillId="0" borderId="30" xfId="290" applyNumberFormat="1" applyFont="1" applyBorder="1" applyAlignment="1">
      <alignment horizontal="right" vertical="top" wrapText="1"/>
    </xf>
    <xf numFmtId="0" fontId="86" fillId="0" borderId="31" xfId="290" applyFont="1" applyFill="1" applyBorder="1" applyAlignment="1">
      <alignment horizontal="left" vertical="top" wrapText="1"/>
    </xf>
    <xf numFmtId="0" fontId="83" fillId="0" borderId="30" xfId="290" applyFont="1" applyFill="1" applyBorder="1" applyAlignment="1">
      <alignment horizontal="center"/>
    </xf>
    <xf numFmtId="170" fontId="76" fillId="0" borderId="30" xfId="389" applyNumberFormat="1" applyFont="1" applyFill="1" applyBorder="1" applyAlignment="1" applyProtection="1">
      <alignment horizontal="center" vertical="center"/>
    </xf>
    <xf numFmtId="0" fontId="87" fillId="0" borderId="31" xfId="290" applyFont="1" applyFill="1" applyBorder="1" applyAlignment="1">
      <alignment horizontal="left" vertical="top" wrapText="1"/>
    </xf>
    <xf numFmtId="0" fontId="83" fillId="0" borderId="30" xfId="290" applyFont="1" applyFill="1" applyBorder="1" applyAlignment="1">
      <alignment horizontal="center" vertical="center"/>
    </xf>
    <xf numFmtId="1" fontId="76" fillId="0" borderId="30" xfId="290" applyNumberFormat="1" applyFont="1" applyFill="1" applyBorder="1" applyAlignment="1">
      <alignment horizontal="center" vertical="center" wrapText="1"/>
    </xf>
    <xf numFmtId="0" fontId="79" fillId="0" borderId="0" xfId="290" applyFont="1" applyFill="1" applyBorder="1" applyAlignment="1">
      <alignment horizontal="center" vertical="center"/>
    </xf>
    <xf numFmtId="0" fontId="88" fillId="0" borderId="0" xfId="290" applyFont="1" applyFill="1" applyBorder="1"/>
    <xf numFmtId="0" fontId="76" fillId="0" borderId="30" xfId="290" applyFont="1" applyFill="1" applyBorder="1" applyAlignment="1">
      <alignment horizontal="left" vertical="top" wrapText="1"/>
    </xf>
    <xf numFmtId="0" fontId="76" fillId="0" borderId="30" xfId="290" applyFont="1" applyBorder="1" applyAlignment="1">
      <alignment horizontal="center" vertical="center"/>
    </xf>
    <xf numFmtId="1" fontId="76" fillId="0" borderId="30" xfId="290" applyNumberFormat="1" applyFont="1" applyBorder="1" applyAlignment="1">
      <alignment horizontal="center" vertical="center"/>
    </xf>
    <xf numFmtId="0" fontId="83" fillId="0" borderId="0" xfId="290" applyFont="1" applyBorder="1"/>
    <xf numFmtId="0" fontId="80" fillId="0" borderId="0" xfId="290" applyFont="1"/>
    <xf numFmtId="0" fontId="80" fillId="0" borderId="0" xfId="290" applyFont="1" applyAlignment="1">
      <alignment horizontal="center" vertical="center"/>
    </xf>
    <xf numFmtId="0" fontId="89" fillId="0" borderId="0" xfId="290" applyFont="1" applyBorder="1"/>
    <xf numFmtId="49" fontId="76" fillId="0" borderId="30" xfId="290" applyNumberFormat="1" applyFont="1" applyFill="1" applyBorder="1" applyAlignment="1">
      <alignment horizontal="center" vertical="center" wrapText="1"/>
    </xf>
    <xf numFmtId="0" fontId="76" fillId="0" borderId="0" xfId="290" applyFont="1" applyBorder="1" applyAlignment="1">
      <alignment horizontal="left" vertical="center"/>
    </xf>
    <xf numFmtId="1" fontId="83" fillId="0" borderId="30" xfId="290" applyNumberFormat="1" applyFont="1" applyBorder="1" applyAlignment="1">
      <alignment horizontal="center" vertical="center" wrapText="1"/>
    </xf>
    <xf numFmtId="49" fontId="76" fillId="0" borderId="30" xfId="290" applyNumberFormat="1" applyFont="1" applyBorder="1" applyAlignment="1">
      <alignment horizontal="left" vertical="center" wrapText="1"/>
    </xf>
    <xf numFmtId="0" fontId="76" fillId="0" borderId="30" xfId="290" applyFont="1" applyFill="1" applyBorder="1" applyAlignment="1">
      <alignment horizontal="left" vertical="center" wrapText="1"/>
    </xf>
    <xf numFmtId="1" fontId="83" fillId="0" borderId="30" xfId="290" applyNumberFormat="1" applyFont="1" applyFill="1" applyBorder="1" applyAlignment="1">
      <alignment horizontal="center" vertical="center" wrapText="1"/>
    </xf>
    <xf numFmtId="1" fontId="78" fillId="27" borderId="30" xfId="290" applyNumberFormat="1" applyFont="1" applyFill="1" applyBorder="1" applyAlignment="1">
      <alignment horizontal="right" vertical="center" wrapText="1"/>
    </xf>
    <xf numFmtId="0" fontId="87" fillId="0" borderId="30" xfId="290" applyFont="1" applyFill="1" applyBorder="1" applyAlignment="1">
      <alignment horizontal="left" vertical="top" wrapText="1"/>
    </xf>
    <xf numFmtId="0" fontId="76" fillId="0" borderId="30" xfId="396" applyFont="1" applyFill="1" applyBorder="1" applyAlignment="1">
      <alignment horizontal="center" vertical="center"/>
    </xf>
    <xf numFmtId="166" fontId="76" fillId="0" borderId="30" xfId="396" applyNumberFormat="1" applyFont="1" applyFill="1" applyBorder="1" applyAlignment="1">
      <alignment horizontal="center" vertical="center"/>
    </xf>
    <xf numFmtId="0" fontId="76" fillId="0" borderId="30" xfId="396" applyFont="1" applyFill="1" applyBorder="1" applyAlignment="1">
      <alignment horizontal="left" vertical="top" wrapText="1"/>
    </xf>
    <xf numFmtId="0" fontId="76" fillId="0" borderId="30" xfId="290" applyNumberFormat="1" applyFont="1" applyFill="1" applyBorder="1" applyAlignment="1">
      <alignment horizontal="left" vertical="top" wrapText="1"/>
    </xf>
    <xf numFmtId="0" fontId="78" fillId="0" borderId="30" xfId="290" applyNumberFormat="1" applyFont="1" applyBorder="1" applyAlignment="1">
      <alignment horizontal="center" vertical="center" wrapText="1"/>
    </xf>
    <xf numFmtId="49" fontId="76" fillId="0" borderId="30" xfId="290" applyNumberFormat="1" applyFont="1" applyFill="1" applyBorder="1" applyAlignment="1">
      <alignment horizontal="left" vertical="center" wrapText="1"/>
    </xf>
    <xf numFmtId="0" fontId="79" fillId="27" borderId="30" xfId="290" applyFont="1" applyFill="1" applyBorder="1" applyAlignment="1">
      <alignment horizontal="center" vertical="center" wrapText="1"/>
    </xf>
    <xf numFmtId="2" fontId="79" fillId="27" borderId="30" xfId="290" applyNumberFormat="1" applyFont="1" applyFill="1" applyBorder="1" applyAlignment="1" applyProtection="1">
      <alignment horizontal="right" vertical="center" wrapText="1"/>
      <protection locked="0"/>
    </xf>
    <xf numFmtId="0" fontId="76" fillId="0" borderId="30" xfId="290" applyFont="1" applyBorder="1" applyAlignment="1">
      <alignment horizontal="left" vertical="center" wrapText="1"/>
    </xf>
    <xf numFmtId="0" fontId="76" fillId="0" borderId="31" xfId="290" applyFont="1" applyFill="1" applyBorder="1" applyAlignment="1">
      <alignment horizontal="left" vertical="center" wrapText="1"/>
    </xf>
    <xf numFmtId="0" fontId="76" fillId="0" borderId="30" xfId="290" applyFont="1" applyFill="1" applyBorder="1" applyAlignment="1">
      <alignment horizontal="center"/>
    </xf>
    <xf numFmtId="0" fontId="76" fillId="0" borderId="30" xfId="290" applyFont="1" applyFill="1" applyBorder="1" applyAlignment="1">
      <alignment horizontal="right" vertical="center"/>
    </xf>
    <xf numFmtId="0" fontId="79" fillId="0" borderId="31" xfId="290" applyFont="1" applyFill="1" applyBorder="1" applyAlignment="1">
      <alignment horizontal="left" vertical="center" wrapText="1"/>
    </xf>
    <xf numFmtId="1" fontId="76" fillId="0" borderId="30" xfId="290" applyNumberFormat="1" applyFont="1" applyFill="1" applyBorder="1" applyAlignment="1">
      <alignment horizontal="right" vertical="top"/>
    </xf>
    <xf numFmtId="1" fontId="79" fillId="0" borderId="30" xfId="290" applyNumberFormat="1" applyFont="1" applyFill="1" applyBorder="1" applyAlignment="1">
      <alignment horizontal="right" vertical="center" wrapText="1"/>
    </xf>
    <xf numFmtId="0" fontId="81" fillId="0" borderId="30" xfId="290" applyFont="1" applyFill="1" applyBorder="1" applyAlignment="1">
      <alignment horizontal="left" vertical="center" wrapText="1"/>
    </xf>
    <xf numFmtId="49" fontId="79" fillId="0" borderId="30" xfId="290" applyNumberFormat="1" applyFont="1" applyFill="1" applyBorder="1" applyAlignment="1">
      <alignment horizontal="center" vertical="center" wrapText="1"/>
    </xf>
    <xf numFmtId="166" fontId="79" fillId="0" borderId="30" xfId="290" applyNumberFormat="1" applyFont="1" applyFill="1" applyBorder="1" applyAlignment="1">
      <alignment horizontal="right" vertical="center"/>
    </xf>
    <xf numFmtId="0" fontId="79" fillId="0" borderId="30" xfId="290" applyFont="1" applyFill="1" applyBorder="1" applyAlignment="1">
      <alignment horizontal="left" vertical="center" wrapText="1"/>
    </xf>
    <xf numFmtId="1" fontId="76" fillId="0" borderId="32" xfId="290" applyNumberFormat="1" applyFont="1" applyFill="1" applyBorder="1" applyAlignment="1">
      <alignment horizontal="right" vertical="top"/>
    </xf>
    <xf numFmtId="0" fontId="76" fillId="0" borderId="32" xfId="290" applyFont="1" applyFill="1" applyBorder="1" applyAlignment="1">
      <alignment horizontal="left" vertical="center" wrapText="1"/>
    </xf>
    <xf numFmtId="0" fontId="76" fillId="0" borderId="32" xfId="290" applyFont="1" applyFill="1" applyBorder="1" applyAlignment="1">
      <alignment horizontal="center" vertical="center"/>
    </xf>
    <xf numFmtId="1" fontId="76" fillId="0" borderId="32" xfId="290" applyNumberFormat="1" applyFont="1" applyFill="1" applyBorder="1" applyAlignment="1">
      <alignment horizontal="center" vertical="center"/>
    </xf>
    <xf numFmtId="0" fontId="76" fillId="0" borderId="32" xfId="290" applyFont="1" applyFill="1" applyBorder="1" applyAlignment="1">
      <alignment horizontal="right" vertical="center"/>
    </xf>
    <xf numFmtId="1" fontId="76" fillId="0" borderId="29" xfId="290" applyNumberFormat="1" applyFont="1" applyFill="1" applyBorder="1" applyAlignment="1">
      <alignment horizontal="right" vertical="top"/>
    </xf>
    <xf numFmtId="0" fontId="76" fillId="0" borderId="29" xfId="290" applyFont="1" applyFill="1" applyBorder="1" applyAlignment="1">
      <alignment horizontal="left" vertical="center" wrapText="1"/>
    </xf>
    <xf numFmtId="0" fontId="76" fillId="0" borderId="29" xfId="290" applyFont="1" applyFill="1" applyBorder="1"/>
    <xf numFmtId="0" fontId="76" fillId="0" borderId="29" xfId="290" applyFont="1" applyFill="1" applyBorder="1" applyAlignment="1">
      <alignment horizontal="center"/>
    </xf>
    <xf numFmtId="0" fontId="76" fillId="0" borderId="29" xfId="290" applyFont="1" applyFill="1" applyBorder="1" applyAlignment="1">
      <alignment horizontal="center" vertical="center" wrapText="1"/>
    </xf>
    <xf numFmtId="0" fontId="76" fillId="0" borderId="29" xfId="290" applyFont="1" applyFill="1" applyBorder="1" applyAlignment="1">
      <alignment horizontal="right" vertical="center"/>
    </xf>
    <xf numFmtId="1" fontId="76" fillId="27" borderId="30" xfId="290" applyNumberFormat="1" applyFont="1" applyFill="1" applyBorder="1" applyAlignment="1">
      <alignment horizontal="right" vertical="top"/>
    </xf>
    <xf numFmtId="0" fontId="79" fillId="27" borderId="30" xfId="290" applyFont="1" applyFill="1" applyBorder="1" applyAlignment="1">
      <alignment horizontal="left" vertical="center" wrapText="1"/>
    </xf>
    <xf numFmtId="0" fontId="79" fillId="27" borderId="30" xfId="290" applyFont="1" applyFill="1" applyBorder="1" applyAlignment="1">
      <alignment horizontal="center" vertical="center"/>
    </xf>
    <xf numFmtId="1" fontId="76" fillId="27" borderId="30" xfId="290" applyNumberFormat="1" applyFont="1" applyFill="1" applyBorder="1" applyAlignment="1">
      <alignment horizontal="center" vertical="center"/>
    </xf>
    <xf numFmtId="0" fontId="76" fillId="27" borderId="30" xfId="290" applyFont="1" applyFill="1" applyBorder="1" applyAlignment="1">
      <alignment horizontal="center" vertical="center" wrapText="1"/>
    </xf>
    <xf numFmtId="166" fontId="79" fillId="27" borderId="30" xfId="290" applyNumberFormat="1" applyFont="1" applyFill="1" applyBorder="1" applyAlignment="1">
      <alignment horizontal="right" vertical="center"/>
    </xf>
    <xf numFmtId="1" fontId="78" fillId="0" borderId="29" xfId="290" applyNumberFormat="1" applyFont="1" applyFill="1" applyBorder="1" applyAlignment="1">
      <alignment horizontal="right" vertical="top"/>
    </xf>
    <xf numFmtId="0" fontId="78" fillId="0" borderId="29" xfId="290" applyFont="1" applyFill="1" applyBorder="1" applyAlignment="1">
      <alignment horizontal="left" vertical="center" wrapText="1"/>
    </xf>
    <xf numFmtId="0" fontId="78" fillId="0" borderId="30" xfId="290" applyFont="1" applyFill="1" applyBorder="1" applyAlignment="1">
      <alignment horizontal="center" vertical="center"/>
    </xf>
    <xf numFmtId="0" fontId="78" fillId="0" borderId="29" xfId="290" applyFont="1" applyFill="1" applyBorder="1" applyAlignment="1">
      <alignment horizontal="center"/>
    </xf>
    <xf numFmtId="0" fontId="78" fillId="0" borderId="29" xfId="290" applyFont="1" applyFill="1" applyBorder="1" applyAlignment="1">
      <alignment horizontal="center" vertical="center" wrapText="1"/>
    </xf>
    <xf numFmtId="166" fontId="78" fillId="0" borderId="29" xfId="290" applyNumberFormat="1" applyFont="1" applyFill="1" applyBorder="1" applyAlignment="1">
      <alignment horizontal="right" vertical="center" wrapText="1"/>
    </xf>
    <xf numFmtId="1" fontId="78" fillId="27" borderId="29" xfId="290" applyNumberFormat="1" applyFont="1" applyFill="1" applyBorder="1" applyAlignment="1">
      <alignment horizontal="right" vertical="top"/>
    </xf>
    <xf numFmtId="0" fontId="78" fillId="27" borderId="29" xfId="290" applyFont="1" applyFill="1" applyBorder="1" applyAlignment="1">
      <alignment horizontal="left" vertical="center" wrapText="1"/>
    </xf>
    <xf numFmtId="0" fontId="78" fillId="27" borderId="30" xfId="290" applyFont="1" applyFill="1" applyBorder="1" applyAlignment="1">
      <alignment horizontal="center" vertical="center"/>
    </xf>
    <xf numFmtId="0" fontId="78" fillId="27" borderId="29" xfId="290" applyFont="1" applyFill="1" applyBorder="1" applyAlignment="1">
      <alignment horizontal="center"/>
    </xf>
    <xf numFmtId="0" fontId="78" fillId="27" borderId="29" xfId="290" applyFont="1" applyFill="1" applyBorder="1" applyAlignment="1">
      <alignment horizontal="center" vertical="center" wrapText="1"/>
    </xf>
    <xf numFmtId="166" fontId="78" fillId="27" borderId="29" xfId="290" applyNumberFormat="1" applyFont="1" applyFill="1" applyBorder="1" applyAlignment="1">
      <alignment horizontal="right" vertical="center" wrapText="1"/>
    </xf>
    <xf numFmtId="49" fontId="76" fillId="0" borderId="0" xfId="290" applyNumberFormat="1" applyFont="1" applyFill="1" applyBorder="1" applyAlignment="1">
      <alignment horizontal="center" vertical="center" wrapText="1"/>
    </xf>
    <xf numFmtId="0" fontId="76" fillId="0" borderId="0" xfId="290" applyFont="1" applyFill="1" applyBorder="1" applyAlignment="1">
      <alignment horizontal="center"/>
    </xf>
    <xf numFmtId="0" fontId="76" fillId="0" borderId="0" xfId="290" applyFont="1" applyFill="1" applyBorder="1" applyAlignment="1">
      <alignment horizontal="center" vertical="center" wrapText="1"/>
    </xf>
    <xf numFmtId="0" fontId="76" fillId="0" borderId="0" xfId="290" applyFont="1" applyFill="1" applyBorder="1" applyAlignment="1">
      <alignment horizontal="right" vertical="center" wrapText="1"/>
    </xf>
    <xf numFmtId="0" fontId="58" fillId="0" borderId="0" xfId="290" applyFont="1"/>
    <xf numFmtId="0" fontId="79" fillId="0" borderId="0" xfId="290" applyFont="1" applyFill="1" applyBorder="1" applyAlignment="1">
      <alignment horizontal="center" vertical="center" wrapText="1"/>
    </xf>
    <xf numFmtId="1" fontId="76" fillId="0" borderId="0" xfId="290" applyNumberFormat="1" applyFont="1" applyFill="1" applyBorder="1" applyAlignment="1">
      <alignment horizontal="center" vertical="center" wrapText="1"/>
    </xf>
    <xf numFmtId="49" fontId="76" fillId="0" borderId="0" xfId="290" applyNumberFormat="1" applyFont="1" applyFill="1" applyBorder="1" applyAlignment="1">
      <alignment horizontal="left" vertical="center" wrapText="1"/>
    </xf>
    <xf numFmtId="1" fontId="76" fillId="0" borderId="0" xfId="290" applyNumberFormat="1" applyFont="1" applyFill="1" applyBorder="1" applyAlignment="1">
      <alignment horizontal="right" vertical="top" wrapText="1"/>
    </xf>
    <xf numFmtId="0" fontId="76" fillId="0" borderId="0" xfId="290" applyFont="1" applyFill="1" applyBorder="1" applyAlignment="1">
      <alignment horizontal="right" vertical="top"/>
    </xf>
    <xf numFmtId="4" fontId="6" fillId="28" borderId="0" xfId="0" applyNumberFormat="1" applyFont="1" applyFill="1" applyProtection="1">
      <protection locked="0"/>
    </xf>
    <xf numFmtId="165" fontId="6" fillId="28" borderId="0" xfId="0" applyNumberFormat="1" applyFont="1" applyFill="1" applyProtection="1">
      <protection locked="0"/>
    </xf>
    <xf numFmtId="165" fontId="6" fillId="28" borderId="0" xfId="0" applyNumberFormat="1" applyFont="1" applyFill="1" applyBorder="1" applyProtection="1">
      <protection locked="0"/>
    </xf>
    <xf numFmtId="0" fontId="6" fillId="28" borderId="0" xfId="0" applyFont="1" applyFill="1" applyAlignment="1">
      <alignment horizontal="left" vertical="top" wrapText="1"/>
    </xf>
    <xf numFmtId="4" fontId="27" fillId="28" borderId="0" xfId="0" applyNumberFormat="1" applyFont="1" applyFill="1" applyProtection="1">
      <protection locked="0"/>
    </xf>
    <xf numFmtId="0" fontId="6" fillId="28" borderId="0" xfId="0" applyFont="1" applyFill="1" applyAlignment="1" applyProtection="1">
      <alignment horizontal="left" vertical="top" wrapText="1"/>
      <protection locked="0"/>
    </xf>
    <xf numFmtId="0" fontId="6" fillId="0" borderId="0" xfId="0" applyFont="1" applyBorder="1" applyAlignment="1" applyProtection="1">
      <alignment horizontal="left" vertical="top"/>
      <protection locked="0"/>
    </xf>
    <xf numFmtId="165" fontId="14" fillId="28" borderId="0" xfId="0" applyNumberFormat="1" applyFont="1" applyFill="1" applyProtection="1">
      <protection locked="0"/>
    </xf>
    <xf numFmtId="165" fontId="14" fillId="28" borderId="0" xfId="0" applyNumberFormat="1" applyFont="1" applyFill="1" applyBorder="1" applyProtection="1">
      <protection locked="0"/>
    </xf>
    <xf numFmtId="2" fontId="7" fillId="0" borderId="3" xfId="0" applyNumberFormat="1" applyFont="1" applyFill="1" applyBorder="1" applyAlignment="1">
      <alignment horizontal="left" vertical="top"/>
    </xf>
    <xf numFmtId="2" fontId="7" fillId="0" borderId="0" xfId="0" applyNumberFormat="1" applyFont="1" applyFill="1" applyBorder="1" applyAlignment="1">
      <alignment horizontal="left"/>
    </xf>
    <xf numFmtId="0" fontId="76" fillId="28" borderId="30" xfId="290" applyFont="1" applyFill="1" applyBorder="1" applyAlignment="1">
      <alignment horizontal="left" vertical="top" wrapText="1"/>
    </xf>
    <xf numFmtId="0" fontId="76" fillId="28" borderId="30" xfId="396" applyFont="1" applyFill="1" applyBorder="1" applyAlignment="1">
      <alignment horizontal="left" vertical="top" wrapText="1"/>
    </xf>
    <xf numFmtId="0" fontId="76" fillId="28" borderId="31" xfId="290" applyFont="1" applyFill="1" applyBorder="1" applyAlignment="1">
      <alignment horizontal="left" vertical="top" wrapText="1"/>
    </xf>
    <xf numFmtId="166" fontId="76" fillId="28" borderId="30" xfId="290" applyNumberFormat="1" applyFont="1" applyFill="1" applyBorder="1" applyAlignment="1" applyProtection="1">
      <alignment horizontal="center" vertical="center" wrapText="1"/>
      <protection locked="0"/>
    </xf>
    <xf numFmtId="166" fontId="76" fillId="28" borderId="30" xfId="396" applyNumberFormat="1" applyFont="1" applyFill="1" applyBorder="1" applyAlignment="1" applyProtection="1">
      <alignment horizontal="center" vertical="center"/>
      <protection locked="0"/>
    </xf>
    <xf numFmtId="166" fontId="76" fillId="28" borderId="0" xfId="396" applyNumberFormat="1" applyFont="1" applyFill="1" applyAlignment="1" applyProtection="1">
      <alignment horizontal="center" vertical="center"/>
      <protection locked="0"/>
    </xf>
    <xf numFmtId="49" fontId="67" fillId="0" borderId="0" xfId="352" applyNumberFormat="1" applyFont="1" applyFill="1" applyAlignment="1" applyProtection="1">
      <alignment vertical="top"/>
    </xf>
    <xf numFmtId="0" fontId="67" fillId="0" borderId="0" xfId="352" applyNumberFormat="1" applyFont="1" applyFill="1" applyAlignment="1" applyProtection="1">
      <alignment horizontal="justify" vertical="top" wrapText="1"/>
    </xf>
    <xf numFmtId="0" fontId="67" fillId="0" borderId="0" xfId="352" applyNumberFormat="1" applyFont="1" applyFill="1" applyAlignment="1" applyProtection="1">
      <alignment vertical="top"/>
    </xf>
    <xf numFmtId="4" fontId="67" fillId="0" borderId="0" xfId="352" applyNumberFormat="1" applyFont="1" applyFill="1" applyAlignment="1" applyProtection="1">
      <alignment vertical="top"/>
    </xf>
    <xf numFmtId="0" fontId="28" fillId="0" borderId="0" xfId="352" applyNumberFormat="1" applyFont="1" applyFill="1" applyAlignment="1" applyProtection="1">
      <alignment vertical="top"/>
    </xf>
    <xf numFmtId="49" fontId="68" fillId="0" borderId="0" xfId="352" applyNumberFormat="1" applyFont="1" applyFill="1" applyAlignment="1" applyProtection="1">
      <alignment vertical="top"/>
    </xf>
    <xf numFmtId="0" fontId="68" fillId="0" borderId="0" xfId="352" applyNumberFormat="1" applyFont="1" applyFill="1" applyAlignment="1" applyProtection="1">
      <alignment horizontal="justify" vertical="top" wrapText="1"/>
    </xf>
    <xf numFmtId="0" fontId="68" fillId="0" borderId="0" xfId="352" applyNumberFormat="1" applyFont="1" applyFill="1" applyAlignment="1" applyProtection="1">
      <alignment vertical="top"/>
    </xf>
    <xf numFmtId="4" fontId="68" fillId="0" borderId="0" xfId="352" applyNumberFormat="1" applyFont="1" applyFill="1" applyAlignment="1" applyProtection="1">
      <alignment vertical="top"/>
    </xf>
    <xf numFmtId="0" fontId="69" fillId="0" borderId="0" xfId="352" applyNumberFormat="1" applyFont="1" applyFill="1" applyAlignment="1" applyProtection="1">
      <alignment vertical="top"/>
    </xf>
    <xf numFmtId="0" fontId="67" fillId="0" borderId="27" xfId="352" applyNumberFormat="1" applyFont="1" applyFill="1" applyBorder="1" applyAlignment="1" applyProtection="1">
      <alignment horizontal="justify" vertical="top" wrapText="1"/>
    </xf>
    <xf numFmtId="0" fontId="67" fillId="0" borderId="27" xfId="352" applyNumberFormat="1" applyFont="1" applyFill="1" applyBorder="1" applyAlignment="1" applyProtection="1">
      <alignment vertical="top"/>
    </xf>
    <xf numFmtId="4" fontId="67" fillId="0" borderId="27" xfId="352" applyNumberFormat="1" applyFont="1" applyFill="1" applyBorder="1" applyAlignment="1" applyProtection="1">
      <alignment vertical="top"/>
    </xf>
    <xf numFmtId="0" fontId="67" fillId="0" borderId="0" xfId="352" applyNumberFormat="1" applyFont="1" applyFill="1" applyBorder="1" applyAlignment="1" applyProtection="1">
      <alignment horizontal="justify" vertical="top" wrapText="1"/>
    </xf>
    <xf numFmtId="0" fontId="67" fillId="0" borderId="0" xfId="352" applyNumberFormat="1" applyFont="1" applyFill="1" applyBorder="1" applyAlignment="1" applyProtection="1">
      <alignment vertical="top"/>
    </xf>
    <xf numFmtId="4" fontId="67" fillId="0" borderId="0" xfId="352" applyNumberFormat="1" applyFont="1" applyFill="1" applyBorder="1" applyAlignment="1" applyProtection="1">
      <alignment vertical="top"/>
    </xf>
    <xf numFmtId="49" fontId="68" fillId="0" borderId="2" xfId="352" applyNumberFormat="1" applyFont="1" applyFill="1" applyBorder="1" applyAlignment="1" applyProtection="1">
      <alignment vertical="top"/>
    </xf>
    <xf numFmtId="0" fontId="68" fillId="0" borderId="2" xfId="352" applyNumberFormat="1" applyFont="1" applyFill="1" applyBorder="1" applyAlignment="1" applyProtection="1">
      <alignment horizontal="justify" vertical="top" wrapText="1"/>
    </xf>
    <xf numFmtId="0" fontId="68" fillId="0" borderId="2" xfId="352" applyNumberFormat="1" applyFont="1" applyFill="1" applyBorder="1" applyAlignment="1" applyProtection="1">
      <alignment vertical="top"/>
    </xf>
    <xf numFmtId="4" fontId="69" fillId="0" borderId="2" xfId="352" applyNumberFormat="1" applyFont="1" applyFill="1" applyBorder="1" applyAlignment="1" applyProtection="1">
      <alignment vertical="top"/>
    </xf>
    <xf numFmtId="4" fontId="68" fillId="0" borderId="2" xfId="352" applyNumberFormat="1" applyFont="1" applyFill="1" applyBorder="1" applyAlignment="1" applyProtection="1">
      <alignment vertical="top"/>
    </xf>
    <xf numFmtId="0" fontId="67" fillId="0" borderId="0" xfId="352" applyNumberFormat="1" applyFont="1" applyFill="1" applyAlignment="1" applyProtection="1">
      <alignment horizontal="justify" vertical="top"/>
    </xf>
    <xf numFmtId="49" fontId="67" fillId="0" borderId="0" xfId="352" applyNumberFormat="1" applyFont="1" applyFill="1" applyAlignment="1" applyProtection="1">
      <alignment horizontal="justify" vertical="top"/>
    </xf>
    <xf numFmtId="4" fontId="67" fillId="0" borderId="0" xfId="352" applyNumberFormat="1" applyFont="1" applyFill="1" applyAlignment="1" applyProtection="1">
      <alignment horizontal="justify" vertical="top"/>
    </xf>
    <xf numFmtId="0" fontId="28" fillId="0" borderId="0" xfId="352" applyNumberFormat="1" applyFont="1" applyFill="1" applyAlignment="1" applyProtection="1">
      <alignment horizontal="justify" vertical="top"/>
    </xf>
    <xf numFmtId="0" fontId="67" fillId="0" borderId="0" xfId="352" applyNumberFormat="1" applyFont="1" applyFill="1" applyAlignment="1" applyProtection="1">
      <alignment horizontal="justify" vertical="justify"/>
    </xf>
    <xf numFmtId="0" fontId="67" fillId="0" borderId="0" xfId="352" applyFont="1" applyAlignment="1" applyProtection="1">
      <alignment horizontal="justify" vertical="top" wrapText="1"/>
    </xf>
    <xf numFmtId="0" fontId="72" fillId="0" borderId="0" xfId="352" applyNumberFormat="1" applyFont="1" applyFill="1" applyBorder="1" applyAlignment="1" applyProtection="1">
      <alignment vertical="top"/>
    </xf>
    <xf numFmtId="4" fontId="72" fillId="0" borderId="0" xfId="352" applyNumberFormat="1" applyFont="1" applyFill="1" applyBorder="1" applyAlignment="1" applyProtection="1">
      <alignment vertical="top"/>
    </xf>
    <xf numFmtId="0" fontId="73" fillId="0" borderId="0" xfId="352" applyNumberFormat="1" applyFont="1" applyFill="1" applyAlignment="1" applyProtection="1">
      <alignment vertical="top"/>
    </xf>
    <xf numFmtId="4" fontId="28" fillId="0" borderId="0" xfId="352" applyNumberFormat="1" applyFont="1" applyFill="1" applyAlignment="1" applyProtection="1">
      <alignment vertical="top"/>
    </xf>
    <xf numFmtId="4" fontId="69" fillId="0" borderId="0" xfId="352" applyNumberFormat="1" applyFont="1" applyFill="1" applyAlignment="1" applyProtection="1">
      <alignment vertical="top"/>
    </xf>
    <xf numFmtId="0" fontId="49" fillId="0" borderId="0" xfId="352" applyProtection="1">
      <alignment vertical="center"/>
    </xf>
    <xf numFmtId="0" fontId="67" fillId="0" borderId="0" xfId="352" applyFont="1" applyBorder="1" applyAlignment="1" applyProtection="1">
      <alignment vertical="top"/>
    </xf>
    <xf numFmtId="169" fontId="28" fillId="0" borderId="0" xfId="352" applyNumberFormat="1" applyFont="1" applyFill="1" applyAlignment="1" applyProtection="1">
      <alignment vertical="top"/>
    </xf>
    <xf numFmtId="0" fontId="75" fillId="0" borderId="0" xfId="352" applyFont="1" applyBorder="1" applyAlignment="1" applyProtection="1">
      <alignment vertical="top"/>
    </xf>
    <xf numFmtId="0" fontId="67" fillId="0" borderId="0" xfId="352" applyFont="1" applyBorder="1" applyAlignment="1" applyProtection="1">
      <alignment horizontal="justify" vertical="top"/>
    </xf>
    <xf numFmtId="0" fontId="35" fillId="0" borderId="0" xfId="352" applyFont="1" applyProtection="1">
      <alignment vertical="center"/>
    </xf>
    <xf numFmtId="0" fontId="35" fillId="0" borderId="0" xfId="352" applyFont="1" applyAlignment="1" applyProtection="1">
      <alignment vertical="top"/>
    </xf>
    <xf numFmtId="2" fontId="35" fillId="0" borderId="0" xfId="352" applyNumberFormat="1" applyFont="1" applyAlignment="1" applyProtection="1">
      <alignment vertical="top"/>
    </xf>
    <xf numFmtId="49" fontId="68" fillId="0" borderId="0" xfId="352" applyNumberFormat="1" applyFont="1" applyFill="1" applyBorder="1" applyAlignment="1" applyProtection="1">
      <alignment vertical="top"/>
    </xf>
    <xf numFmtId="0" fontId="68" fillId="0" borderId="0" xfId="352" applyNumberFormat="1" applyFont="1" applyFill="1" applyBorder="1" applyAlignment="1" applyProtection="1">
      <alignment horizontal="justify" vertical="top" wrapText="1"/>
    </xf>
    <xf numFmtId="0" fontId="68" fillId="0" borderId="0" xfId="352" applyNumberFormat="1" applyFont="1" applyFill="1" applyBorder="1" applyAlignment="1" applyProtection="1">
      <alignment vertical="top"/>
    </xf>
    <xf numFmtId="4" fontId="69" fillId="0" borderId="0" xfId="352" applyNumberFormat="1" applyFont="1" applyFill="1" applyBorder="1" applyAlignment="1" applyProtection="1">
      <alignment vertical="top"/>
    </xf>
    <xf numFmtId="4" fontId="68" fillId="0" borderId="0" xfId="352" applyNumberFormat="1" applyFont="1" applyFill="1" applyBorder="1" applyAlignment="1" applyProtection="1">
      <alignment vertical="top"/>
    </xf>
    <xf numFmtId="0" fontId="49" fillId="0" borderId="27" xfId="352" applyBorder="1" applyAlignment="1" applyProtection="1"/>
    <xf numFmtId="0" fontId="49" fillId="0" borderId="27" xfId="352" applyFont="1" applyBorder="1" applyAlignment="1" applyProtection="1"/>
    <xf numFmtId="0" fontId="69" fillId="0" borderId="0" xfId="352" applyNumberFormat="1" applyFont="1" applyFill="1" applyBorder="1" applyAlignment="1" applyProtection="1">
      <alignment vertical="top"/>
    </xf>
    <xf numFmtId="49" fontId="67" fillId="0" borderId="0" xfId="352" applyNumberFormat="1" applyFont="1" applyFill="1" applyBorder="1" applyAlignment="1" applyProtection="1">
      <alignment vertical="top"/>
    </xf>
    <xf numFmtId="0" fontId="67" fillId="0" borderId="2" xfId="352" applyNumberFormat="1" applyFont="1" applyFill="1" applyBorder="1" applyAlignment="1" applyProtection="1">
      <alignment vertical="top"/>
    </xf>
    <xf numFmtId="4" fontId="67" fillId="0" borderId="2" xfId="352" applyNumberFormat="1" applyFont="1" applyFill="1" applyBorder="1" applyAlignment="1" applyProtection="1">
      <alignment vertical="top"/>
    </xf>
    <xf numFmtId="4" fontId="67" fillId="28" borderId="27" xfId="352" applyNumberFormat="1" applyFont="1" applyFill="1" applyBorder="1" applyAlignment="1" applyProtection="1">
      <alignment vertical="top"/>
      <protection locked="0"/>
    </xf>
    <xf numFmtId="0" fontId="28" fillId="28" borderId="27" xfId="352" applyNumberFormat="1" applyFont="1" applyFill="1" applyBorder="1" applyAlignment="1" applyProtection="1">
      <alignment vertical="top"/>
      <protection locked="0"/>
    </xf>
    <xf numFmtId="0" fontId="67" fillId="28" borderId="27" xfId="352" applyNumberFormat="1" applyFont="1" applyFill="1" applyBorder="1" applyAlignment="1" applyProtection="1">
      <alignment horizontal="justify" vertical="top" wrapText="1"/>
      <protection locked="0"/>
    </xf>
    <xf numFmtId="4" fontId="79" fillId="0" borderId="30" xfId="290" applyNumberFormat="1" applyFont="1" applyFill="1" applyBorder="1" applyAlignment="1" applyProtection="1">
      <alignment horizontal="center" vertical="center" wrapText="1"/>
    </xf>
    <xf numFmtId="0" fontId="33" fillId="4" borderId="17" xfId="10" applyFont="1" applyFill="1" applyBorder="1" applyAlignment="1">
      <alignment horizontal="center"/>
    </xf>
    <xf numFmtId="0" fontId="31" fillId="0" borderId="16" xfId="10" applyBorder="1"/>
    <xf numFmtId="0" fontId="31" fillId="0" borderId="15" xfId="10" applyBorder="1"/>
    <xf numFmtId="0" fontId="38" fillId="0" borderId="0" xfId="10" applyFont="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14" fillId="0" borderId="0" xfId="0" applyFont="1" applyFill="1" applyBorder="1" applyAlignment="1" applyProtection="1">
      <alignment horizontal="left" vertical="top" wrapText="1"/>
    </xf>
    <xf numFmtId="0" fontId="14" fillId="0" borderId="0" xfId="0" applyFont="1" applyAlignment="1">
      <alignment horizontal="center" wrapText="1"/>
    </xf>
    <xf numFmtId="0" fontId="18" fillId="0" borderId="8" xfId="0" applyFont="1" applyFill="1" applyBorder="1" applyAlignment="1" applyProtection="1">
      <alignment horizontal="left" vertical="top" wrapText="1"/>
    </xf>
    <xf numFmtId="0" fontId="18" fillId="0" borderId="9" xfId="0" applyFont="1" applyFill="1" applyBorder="1" applyAlignment="1" applyProtection="1">
      <alignment horizontal="left" vertical="top" wrapText="1"/>
    </xf>
    <xf numFmtId="0" fontId="14" fillId="0" borderId="0" xfId="0" applyFont="1" applyFill="1" applyBorder="1" applyAlignment="1" applyProtection="1">
      <alignment horizontal="center" vertical="top" wrapText="1"/>
    </xf>
    <xf numFmtId="49" fontId="14" fillId="0" borderId="0" xfId="0" applyNumberFormat="1" applyFont="1" applyFill="1" applyBorder="1" applyAlignment="1" applyProtection="1">
      <alignment horizontal="left" vertical="top" wrapText="1"/>
    </xf>
    <xf numFmtId="0" fontId="14" fillId="0" borderId="0" xfId="0" applyFont="1" applyFill="1" applyBorder="1" applyAlignment="1" applyProtection="1">
      <alignment horizontal="justify" vertical="top" wrapText="1"/>
    </xf>
    <xf numFmtId="0" fontId="18" fillId="0" borderId="6" xfId="0" applyFont="1" applyFill="1" applyBorder="1" applyAlignment="1" applyProtection="1">
      <alignment horizontal="left" vertical="top" wrapText="1"/>
    </xf>
    <xf numFmtId="0" fontId="14" fillId="0" borderId="0" xfId="0" quotePrefix="1" applyFont="1" applyFill="1" applyBorder="1" applyAlignment="1" applyProtection="1">
      <alignment horizontal="left" vertical="top" wrapText="1"/>
    </xf>
    <xf numFmtId="0" fontId="16" fillId="0" borderId="8"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8" fillId="0" borderId="0" xfId="0" applyFont="1" applyFill="1" applyBorder="1" applyAlignment="1" applyProtection="1">
      <alignment horizontal="left" wrapText="1"/>
    </xf>
    <xf numFmtId="0" fontId="14" fillId="0" borderId="0" xfId="0" applyFont="1" applyFill="1" applyBorder="1" applyAlignment="1" applyProtection="1">
      <alignment horizontal="center" vertical="top"/>
    </xf>
    <xf numFmtId="49" fontId="76" fillId="0" borderId="0" xfId="290" applyNumberFormat="1" applyFont="1" applyFill="1" applyBorder="1" applyAlignment="1">
      <alignment horizontal="left" vertical="center" wrapText="1"/>
    </xf>
    <xf numFmtId="0" fontId="77" fillId="0" borderId="0" xfId="290" applyFont="1" applyFill="1" applyBorder="1" applyAlignment="1">
      <alignment horizontal="center" vertical="center" wrapText="1"/>
    </xf>
    <xf numFmtId="49" fontId="76" fillId="0" borderId="0" xfId="290" applyNumberFormat="1" applyFont="1" applyFill="1" applyBorder="1" applyAlignment="1">
      <alignment horizontal="left" vertical="top" wrapText="1"/>
    </xf>
    <xf numFmtId="0" fontId="76" fillId="0" borderId="0" xfId="290" applyNumberFormat="1" applyFont="1" applyFill="1" applyBorder="1" applyAlignment="1">
      <alignment horizontal="left" vertical="top" wrapText="1"/>
    </xf>
    <xf numFmtId="0" fontId="76" fillId="0" borderId="0" xfId="290" applyNumberFormat="1" applyFont="1" applyFill="1" applyBorder="1" applyAlignment="1">
      <alignment horizontal="left" vertical="center" wrapText="1"/>
    </xf>
    <xf numFmtId="0" fontId="76" fillId="0" borderId="0" xfId="290" applyFont="1" applyFill="1" applyBorder="1" applyAlignment="1">
      <alignment horizontal="left" vertical="top" wrapText="1"/>
    </xf>
  </cellXfs>
  <cellStyles count="418">
    <cellStyle name="20% - Accent1 2" xfId="11"/>
    <cellStyle name="20% - Accent1 3" xfId="12"/>
    <cellStyle name="20% - Accent1 4" xfId="13"/>
    <cellStyle name="20% - Accent1 5" xfId="14"/>
    <cellStyle name="20% - Accent1 6" xfId="15"/>
    <cellStyle name="20% - Accent2 2" xfId="16"/>
    <cellStyle name="20% - Accent2 3" xfId="17"/>
    <cellStyle name="20% - Accent2 4" xfId="18"/>
    <cellStyle name="20% - Accent2 5" xfId="19"/>
    <cellStyle name="20% - Accent2 6" xfId="20"/>
    <cellStyle name="20% - Accent3 2" xfId="21"/>
    <cellStyle name="20% - Accent3 3" xfId="22"/>
    <cellStyle name="20% - Accent3 4" xfId="23"/>
    <cellStyle name="20% - Accent3 5" xfId="24"/>
    <cellStyle name="20% - Accent3 6" xfId="25"/>
    <cellStyle name="20% - Accent4 2" xfId="26"/>
    <cellStyle name="20% - Accent4 3" xfId="27"/>
    <cellStyle name="20% - Accent4 4" xfId="28"/>
    <cellStyle name="20% - Accent4 5" xfId="29"/>
    <cellStyle name="20% - Accent4 6" xfId="30"/>
    <cellStyle name="20% - Accent5 2" xfId="31"/>
    <cellStyle name="20% - Accent5 3" xfId="32"/>
    <cellStyle name="20% - Accent5 4" xfId="33"/>
    <cellStyle name="20% - Accent5 5" xfId="34"/>
    <cellStyle name="20% - Accent5 6" xfId="35"/>
    <cellStyle name="20% - Accent6 2" xfId="36"/>
    <cellStyle name="20% - Accent6 3" xfId="37"/>
    <cellStyle name="20% - Accent6 4" xfId="38"/>
    <cellStyle name="20% - Accent6 5" xfId="39"/>
    <cellStyle name="20% - Accent6 6" xfId="40"/>
    <cellStyle name="40% - Accent1 2" xfId="41"/>
    <cellStyle name="40% - Accent1 3" xfId="42"/>
    <cellStyle name="40% - Accent1 4" xfId="43"/>
    <cellStyle name="40% - Accent1 5" xfId="44"/>
    <cellStyle name="40% - Accent1 6" xfId="45"/>
    <cellStyle name="40% - Accent2 2" xfId="46"/>
    <cellStyle name="40% - Accent2 3" xfId="47"/>
    <cellStyle name="40% - Accent2 4" xfId="48"/>
    <cellStyle name="40% - Accent2 5" xfId="49"/>
    <cellStyle name="40% - Accent2 6" xfId="50"/>
    <cellStyle name="40% - Accent3 2" xfId="51"/>
    <cellStyle name="40% - Accent3 3" xfId="52"/>
    <cellStyle name="40% - Accent3 4" xfId="53"/>
    <cellStyle name="40% - Accent3 5" xfId="54"/>
    <cellStyle name="40% - Accent3 6" xfId="55"/>
    <cellStyle name="40% - Accent4 2" xfId="56"/>
    <cellStyle name="40% - Accent4 3" xfId="57"/>
    <cellStyle name="40% - Accent4 4" xfId="58"/>
    <cellStyle name="40% - Accent4 5" xfId="59"/>
    <cellStyle name="40% - Accent4 6" xfId="60"/>
    <cellStyle name="40% - Accent5 2" xfId="61"/>
    <cellStyle name="40% - Accent5 3" xfId="62"/>
    <cellStyle name="40% - Accent5 4" xfId="63"/>
    <cellStyle name="40% - Accent5 5" xfId="64"/>
    <cellStyle name="40% - Accent5 6" xfId="65"/>
    <cellStyle name="40% - Accent6 2" xfId="66"/>
    <cellStyle name="40% - Accent6 3" xfId="67"/>
    <cellStyle name="40% - Accent6 4" xfId="68"/>
    <cellStyle name="40% - Accent6 5" xfId="69"/>
    <cellStyle name="40% - Accent6 6" xfId="70"/>
    <cellStyle name="60% - Accent1 2" xfId="71"/>
    <cellStyle name="60% - Accent1 3" xfId="72"/>
    <cellStyle name="60% - Accent1 4" xfId="73"/>
    <cellStyle name="60% - Accent1 5" xfId="74"/>
    <cellStyle name="60% - Accent1 6" xfId="75"/>
    <cellStyle name="60% - Accent2 2" xfId="76"/>
    <cellStyle name="60% - Accent2 3" xfId="77"/>
    <cellStyle name="60% - Accent2 4" xfId="78"/>
    <cellStyle name="60% - Accent2 5" xfId="79"/>
    <cellStyle name="60% - Accent2 6" xfId="80"/>
    <cellStyle name="60% - Accent3 2" xfId="81"/>
    <cellStyle name="60% - Accent3 3" xfId="82"/>
    <cellStyle name="60% - Accent3 4" xfId="83"/>
    <cellStyle name="60% - Accent3 5" xfId="84"/>
    <cellStyle name="60% - Accent3 6" xfId="85"/>
    <cellStyle name="60% - Accent4 2" xfId="86"/>
    <cellStyle name="60% - Accent4 3" xfId="87"/>
    <cellStyle name="60% - Accent4 4" xfId="88"/>
    <cellStyle name="60% - Accent4 5" xfId="89"/>
    <cellStyle name="60% - Accent4 6" xfId="90"/>
    <cellStyle name="60% - Accent5 2" xfId="91"/>
    <cellStyle name="60% - Accent5 3" xfId="92"/>
    <cellStyle name="60% - Accent5 4" xfId="93"/>
    <cellStyle name="60% - Accent5 5" xfId="94"/>
    <cellStyle name="60% - Accent5 6" xfId="95"/>
    <cellStyle name="60% - Accent6 2" xfId="96"/>
    <cellStyle name="60% - Accent6 3" xfId="97"/>
    <cellStyle name="60% - Accent6 4" xfId="98"/>
    <cellStyle name="60% - Accent6 5" xfId="99"/>
    <cellStyle name="60% - Accent6 6" xfId="100"/>
    <cellStyle name="Accent1 2" xfId="101"/>
    <cellStyle name="Accent1 3" xfId="102"/>
    <cellStyle name="Accent1 4" xfId="103"/>
    <cellStyle name="Accent1 5" xfId="104"/>
    <cellStyle name="Accent1 6" xfId="105"/>
    <cellStyle name="Accent2 2" xfId="106"/>
    <cellStyle name="Accent2 3" xfId="107"/>
    <cellStyle name="Accent2 4" xfId="108"/>
    <cellStyle name="Accent2 5" xfId="109"/>
    <cellStyle name="Accent2 6" xfId="110"/>
    <cellStyle name="Accent3 2" xfId="111"/>
    <cellStyle name="Accent3 3" xfId="112"/>
    <cellStyle name="Accent3 4" xfId="113"/>
    <cellStyle name="Accent3 5" xfId="114"/>
    <cellStyle name="Accent3 6" xfId="115"/>
    <cellStyle name="Accent4 2" xfId="116"/>
    <cellStyle name="Accent4 3" xfId="117"/>
    <cellStyle name="Accent4 4" xfId="118"/>
    <cellStyle name="Accent4 5" xfId="119"/>
    <cellStyle name="Accent4 6" xfId="120"/>
    <cellStyle name="Accent5 2" xfId="121"/>
    <cellStyle name="Accent5 3" xfId="122"/>
    <cellStyle name="Accent5 4" xfId="123"/>
    <cellStyle name="Accent5 5" xfId="124"/>
    <cellStyle name="Accent5 6" xfId="125"/>
    <cellStyle name="Accent6 2" xfId="126"/>
    <cellStyle name="Accent6 3" xfId="127"/>
    <cellStyle name="Accent6 4" xfId="128"/>
    <cellStyle name="Accent6 5" xfId="129"/>
    <cellStyle name="Accent6 6" xfId="130"/>
    <cellStyle name="Bad 2" xfId="131"/>
    <cellStyle name="Bad 3" xfId="132"/>
    <cellStyle name="Bad 4" xfId="133"/>
    <cellStyle name="Bad 5" xfId="134"/>
    <cellStyle name="Bad 6" xfId="135"/>
    <cellStyle name="Calculation 2" xfId="136"/>
    <cellStyle name="Calculation 3" xfId="137"/>
    <cellStyle name="Calculation 4" xfId="138"/>
    <cellStyle name="Calculation 5" xfId="139"/>
    <cellStyle name="Calculation 6" xfId="140"/>
    <cellStyle name="Check Cell 2" xfId="141"/>
    <cellStyle name="Check Cell 3" xfId="142"/>
    <cellStyle name="Check Cell 4" xfId="143"/>
    <cellStyle name="Check Cell 5" xfId="144"/>
    <cellStyle name="Check Cell 6" xfId="145"/>
    <cellStyle name="Comma" xfId="1" builtinId="3"/>
    <cellStyle name="Comma 13" xfId="146"/>
    <cellStyle name="Comma 13 2" xfId="147"/>
    <cellStyle name="Comma 14 2" xfId="148"/>
    <cellStyle name="Comma 16 2" xfId="149"/>
    <cellStyle name="Comma 18 2" xfId="150"/>
    <cellStyle name="Comma 2" xfId="151"/>
    <cellStyle name="Comma 2 10" xfId="152"/>
    <cellStyle name="Comma 2 11" xfId="153"/>
    <cellStyle name="Comma 2 12" xfId="154"/>
    <cellStyle name="Comma 2 13" xfId="155"/>
    <cellStyle name="Comma 2 14" xfId="156"/>
    <cellStyle name="Comma 2 15" xfId="157"/>
    <cellStyle name="Comma 2 16" xfId="158"/>
    <cellStyle name="Comma 2 17" xfId="159"/>
    <cellStyle name="Comma 2 18" xfId="160"/>
    <cellStyle name="Comma 2 19" xfId="161"/>
    <cellStyle name="Comma 2 2" xfId="162"/>
    <cellStyle name="Comma 2 20" xfId="163"/>
    <cellStyle name="Comma 2 21" xfId="164"/>
    <cellStyle name="Comma 2 22" xfId="165"/>
    <cellStyle name="Comma 2 23" xfId="166"/>
    <cellStyle name="Comma 2 24" xfId="167"/>
    <cellStyle name="Comma 2 25" xfId="168"/>
    <cellStyle name="Comma 2 26" xfId="169"/>
    <cellStyle name="Comma 2 27" xfId="170"/>
    <cellStyle name="Comma 2 28" xfId="171"/>
    <cellStyle name="Comma 2 29" xfId="172"/>
    <cellStyle name="Comma 2 3" xfId="173"/>
    <cellStyle name="Comma 2 30" xfId="174"/>
    <cellStyle name="Comma 2 31" xfId="175"/>
    <cellStyle name="Comma 2 32" xfId="176"/>
    <cellStyle name="Comma 2 33" xfId="177"/>
    <cellStyle name="Comma 2 34" xfId="178"/>
    <cellStyle name="Comma 2 35" xfId="179"/>
    <cellStyle name="Comma 2 36" xfId="180"/>
    <cellStyle name="Comma 2 37" xfId="181"/>
    <cellStyle name="Comma 2 38" xfId="182"/>
    <cellStyle name="Comma 2 4" xfId="183"/>
    <cellStyle name="Comma 2 5" xfId="184"/>
    <cellStyle name="Comma 2 6" xfId="185"/>
    <cellStyle name="Comma 2 7" xfId="186"/>
    <cellStyle name="Comma 2 8" xfId="187"/>
    <cellStyle name="Comma 2 9" xfId="188"/>
    <cellStyle name="Comma 22" xfId="189"/>
    <cellStyle name="Comma 22 2" xfId="190"/>
    <cellStyle name="Comma 24" xfId="191"/>
    <cellStyle name="Comma 24 2" xfId="192"/>
    <cellStyle name="Comma 3 10" xfId="193"/>
    <cellStyle name="Comma 3 11" xfId="194"/>
    <cellStyle name="Comma 3 12" xfId="195"/>
    <cellStyle name="Comma 3 13" xfId="196"/>
    <cellStyle name="Comma 3 14" xfId="197"/>
    <cellStyle name="Comma 3 15" xfId="198"/>
    <cellStyle name="Comma 3 16" xfId="199"/>
    <cellStyle name="Comma 3 17" xfId="200"/>
    <cellStyle name="Comma 3 18" xfId="201"/>
    <cellStyle name="Comma 3 19" xfId="202"/>
    <cellStyle name="Comma 3 2" xfId="203"/>
    <cellStyle name="Comma 3 20" xfId="204"/>
    <cellStyle name="Comma 3 21" xfId="205"/>
    <cellStyle name="Comma 3 22" xfId="206"/>
    <cellStyle name="Comma 3 23" xfId="207"/>
    <cellStyle name="Comma 3 24" xfId="208"/>
    <cellStyle name="Comma 3 25" xfId="209"/>
    <cellStyle name="Comma 3 26" xfId="210"/>
    <cellStyle name="Comma 3 3" xfId="211"/>
    <cellStyle name="Comma 3 4" xfId="212"/>
    <cellStyle name="Comma 3 5" xfId="213"/>
    <cellStyle name="Comma 3 6" xfId="214"/>
    <cellStyle name="Comma 3 7" xfId="215"/>
    <cellStyle name="Comma 3 8" xfId="216"/>
    <cellStyle name="Comma 3 9" xfId="217"/>
    <cellStyle name="Comma 9" xfId="218"/>
    <cellStyle name="Comma 9 2" xfId="219"/>
    <cellStyle name="Explanatory Text 2" xfId="220"/>
    <cellStyle name="Explanatory Text 3" xfId="221"/>
    <cellStyle name="Explanatory Text 4" xfId="222"/>
    <cellStyle name="Explanatory Text 5" xfId="223"/>
    <cellStyle name="Explanatory Text 6" xfId="224"/>
    <cellStyle name="Good 2" xfId="225"/>
    <cellStyle name="Good 3" xfId="226"/>
    <cellStyle name="Good 4" xfId="227"/>
    <cellStyle name="Good 5" xfId="228"/>
    <cellStyle name="Good 6" xfId="229"/>
    <cellStyle name="Heading 1 2" xfId="230"/>
    <cellStyle name="Heading 1 3" xfId="231"/>
    <cellStyle name="Heading 1 4" xfId="232"/>
    <cellStyle name="Heading 1 5" xfId="233"/>
    <cellStyle name="Heading 1 6" xfId="234"/>
    <cellStyle name="Heading 2 2" xfId="235"/>
    <cellStyle name="Heading 2 3" xfId="236"/>
    <cellStyle name="Heading 2 4" xfId="237"/>
    <cellStyle name="Heading 2 5" xfId="238"/>
    <cellStyle name="Heading 2 6" xfId="239"/>
    <cellStyle name="Heading 3 2" xfId="240"/>
    <cellStyle name="Heading 3 3" xfId="241"/>
    <cellStyle name="Heading 3 4" xfId="242"/>
    <cellStyle name="Heading 3 5" xfId="243"/>
    <cellStyle name="Heading 3 6" xfId="244"/>
    <cellStyle name="Heading 4 2" xfId="245"/>
    <cellStyle name="Heading 4 3" xfId="246"/>
    <cellStyle name="Heading 4 4" xfId="247"/>
    <cellStyle name="Heading 4 5" xfId="248"/>
    <cellStyle name="Heading 4 6" xfId="249"/>
    <cellStyle name="Input 2" xfId="250"/>
    <cellStyle name="Input 3" xfId="251"/>
    <cellStyle name="Input 4" xfId="252"/>
    <cellStyle name="Input 5" xfId="253"/>
    <cellStyle name="Input 6" xfId="254"/>
    <cellStyle name="kolona A" xfId="2"/>
    <cellStyle name="kolona B" xfId="3"/>
    <cellStyle name="kolona C" xfId="4"/>
    <cellStyle name="kolona D" xfId="5"/>
    <cellStyle name="kolona E" xfId="6"/>
    <cellStyle name="kolona F" xfId="7"/>
    <cellStyle name="kolona G" xfId="8"/>
    <cellStyle name="kolona H" xfId="9"/>
    <cellStyle name="Linked Cell 2" xfId="255"/>
    <cellStyle name="Linked Cell 3" xfId="256"/>
    <cellStyle name="Linked Cell 4" xfId="257"/>
    <cellStyle name="Linked Cell 5" xfId="258"/>
    <cellStyle name="Linked Cell 6" xfId="259"/>
    <cellStyle name="Neutral 2" xfId="260"/>
    <cellStyle name="Neutral 3" xfId="261"/>
    <cellStyle name="Neutral 4" xfId="262"/>
    <cellStyle name="Neutral 5" xfId="263"/>
    <cellStyle name="Neutral 6" xfId="264"/>
    <cellStyle name="Normal" xfId="0" builtinId="0"/>
    <cellStyle name="Normal 10" xfId="265"/>
    <cellStyle name="Normal 10 2" xfId="266"/>
    <cellStyle name="Normal 11" xfId="267"/>
    <cellStyle name="Normal 12" xfId="268"/>
    <cellStyle name="Normal 13" xfId="269"/>
    <cellStyle name="Normal 14 2" xfId="270"/>
    <cellStyle name="Normal 15 2" xfId="271"/>
    <cellStyle name="Normal 16" xfId="272"/>
    <cellStyle name="Normal 16 2" xfId="273"/>
    <cellStyle name="Normal 17 2" xfId="274"/>
    <cellStyle name="Normal 18" xfId="275"/>
    <cellStyle name="Normal 18 2" xfId="276"/>
    <cellStyle name="Normal 19 2" xfId="277"/>
    <cellStyle name="Normal 2" xfId="10"/>
    <cellStyle name="Normal 2 10" xfId="278"/>
    <cellStyle name="Normal 2 11" xfId="279"/>
    <cellStyle name="Normal 2 12" xfId="280"/>
    <cellStyle name="Normal 2 13" xfId="281"/>
    <cellStyle name="Normal 2 14" xfId="282"/>
    <cellStyle name="Normal 2 15" xfId="283"/>
    <cellStyle name="Normal 2 16" xfId="284"/>
    <cellStyle name="Normal 2 17" xfId="285"/>
    <cellStyle name="Normal 2 18" xfId="286"/>
    <cellStyle name="Normal 2 19" xfId="287"/>
    <cellStyle name="Normal 2 2" xfId="288"/>
    <cellStyle name="Normal 2 2 2" xfId="289"/>
    <cellStyle name="Normal 2 2 3" xfId="290"/>
    <cellStyle name="Normal 2 2 4" xfId="291"/>
    <cellStyle name="Normal 2 2 5" xfId="292"/>
    <cellStyle name="Normal 2 2 6" xfId="293"/>
    <cellStyle name="Normal 2 20" xfId="294"/>
    <cellStyle name="Normal 2 21" xfId="295"/>
    <cellStyle name="Normal 2 22" xfId="296"/>
    <cellStyle name="Normal 2 23" xfId="297"/>
    <cellStyle name="Normal 2 24" xfId="298"/>
    <cellStyle name="Normal 2 25" xfId="299"/>
    <cellStyle name="Normal 2 26" xfId="300"/>
    <cellStyle name="Normal 2 27" xfId="301"/>
    <cellStyle name="Normal 2 28" xfId="302"/>
    <cellStyle name="Normal 2 29" xfId="303"/>
    <cellStyle name="Normal 2 3" xfId="304"/>
    <cellStyle name="Normal 2 30" xfId="305"/>
    <cellStyle name="Normal 2 31" xfId="306"/>
    <cellStyle name="Normal 2 32" xfId="307"/>
    <cellStyle name="Normal 2 33" xfId="308"/>
    <cellStyle name="Normal 2 34" xfId="309"/>
    <cellStyle name="Normal 2 35" xfId="310"/>
    <cellStyle name="Normal 2 36" xfId="311"/>
    <cellStyle name="Normal 2 37" xfId="312"/>
    <cellStyle name="Normal 2 38" xfId="313"/>
    <cellStyle name="Normal 2 39" xfId="314"/>
    <cellStyle name="Normal 2 4" xfId="315"/>
    <cellStyle name="Normal 2 40" xfId="316"/>
    <cellStyle name="Normal 2 5" xfId="317"/>
    <cellStyle name="Normal 2 6" xfId="318"/>
    <cellStyle name="Normal 2 7" xfId="319"/>
    <cellStyle name="Normal 2 8" xfId="320"/>
    <cellStyle name="Normal 2 9" xfId="321"/>
    <cellStyle name="Normal 20" xfId="322"/>
    <cellStyle name="Normal 20 2" xfId="323"/>
    <cellStyle name="Normal 21 2" xfId="324"/>
    <cellStyle name="Normal 22 2" xfId="325"/>
    <cellStyle name="Normal 23 2" xfId="326"/>
    <cellStyle name="Normal 25 2" xfId="327"/>
    <cellStyle name="Normal 26 2" xfId="328"/>
    <cellStyle name="Normal 27 2" xfId="329"/>
    <cellStyle name="Normal 29" xfId="330"/>
    <cellStyle name="Normal 29 2" xfId="331"/>
    <cellStyle name="Normal 3" xfId="332"/>
    <cellStyle name="Normal 3 10" xfId="333"/>
    <cellStyle name="Normal 3 11" xfId="334"/>
    <cellStyle name="Normal 3 12" xfId="335"/>
    <cellStyle name="Normal 3 13" xfId="336"/>
    <cellStyle name="Normal 3 14" xfId="337"/>
    <cellStyle name="Normal 3 15" xfId="338"/>
    <cellStyle name="Normal 3 16" xfId="339"/>
    <cellStyle name="Normal 3 17" xfId="340"/>
    <cellStyle name="Normal 3 18" xfId="341"/>
    <cellStyle name="Normal 3 19" xfId="342"/>
    <cellStyle name="Normal 3 2" xfId="343"/>
    <cellStyle name="Normal 3 20" xfId="344"/>
    <cellStyle name="Normal 3 21" xfId="345"/>
    <cellStyle name="Normal 3 22" xfId="346"/>
    <cellStyle name="Normal 3 23" xfId="347"/>
    <cellStyle name="Normal 3 24" xfId="348"/>
    <cellStyle name="Normal 3 25" xfId="349"/>
    <cellStyle name="Normal 3 26" xfId="350"/>
    <cellStyle name="Normal 3 27" xfId="351"/>
    <cellStyle name="Normal 3 28" xfId="352"/>
    <cellStyle name="Normal 3 29" xfId="353"/>
    <cellStyle name="Normal 3 3" xfId="354"/>
    <cellStyle name="Normal 3 30" xfId="355"/>
    <cellStyle name="Normal 3 31" xfId="356"/>
    <cellStyle name="Normal 3 4" xfId="357"/>
    <cellStyle name="Normal 3 5" xfId="358"/>
    <cellStyle name="Normal 3 6" xfId="359"/>
    <cellStyle name="Normal 3 7" xfId="360"/>
    <cellStyle name="Normal 3 8" xfId="361"/>
    <cellStyle name="Normal 3 9" xfId="362"/>
    <cellStyle name="Normal 30 2" xfId="363"/>
    <cellStyle name="Normal 31" xfId="364"/>
    <cellStyle name="Normal 31 2" xfId="365"/>
    <cellStyle name="Normal 32 2" xfId="366"/>
    <cellStyle name="Normal 33" xfId="367"/>
    <cellStyle name="Normal 33 2" xfId="368"/>
    <cellStyle name="Normal 34" xfId="369"/>
    <cellStyle name="Normal 34 2" xfId="370"/>
    <cellStyle name="Normal 35" xfId="371"/>
    <cellStyle name="Normal 35 2" xfId="372"/>
    <cellStyle name="Normal 36" xfId="373"/>
    <cellStyle name="Normal 36 2" xfId="374"/>
    <cellStyle name="Normal 38" xfId="375"/>
    <cellStyle name="Normal 39" xfId="376"/>
    <cellStyle name="Normal 4" xfId="377"/>
    <cellStyle name="Normal 4 2" xfId="378"/>
    <cellStyle name="Normal 4 3" xfId="379"/>
    <cellStyle name="Normal 4 4" xfId="380"/>
    <cellStyle name="Normal 4 5" xfId="381"/>
    <cellStyle name="Normal 40" xfId="382"/>
    <cellStyle name="Normal 42" xfId="383"/>
    <cellStyle name="Normal 43" xfId="384"/>
    <cellStyle name="Normal 5 2" xfId="385"/>
    <cellStyle name="Normal 6" xfId="386"/>
    <cellStyle name="Normal 8" xfId="387"/>
    <cellStyle name="Normal 9" xfId="388"/>
    <cellStyle name="Normal_TROŠKOVNIK - KAM - ŽUTO" xfId="389"/>
    <cellStyle name="Note 2" xfId="390"/>
    <cellStyle name="Note 3" xfId="391"/>
    <cellStyle name="Note 4" xfId="392"/>
    <cellStyle name="Note 5" xfId="393"/>
    <cellStyle name="Note 6" xfId="394"/>
    <cellStyle name="Obično_ERSTE-Delnice-TROSKOVNIK" xfId="395"/>
    <cellStyle name="Obično_Ponuda staro" xfId="396"/>
    <cellStyle name="Output 2" xfId="397"/>
    <cellStyle name="Output 3" xfId="398"/>
    <cellStyle name="Output 4" xfId="399"/>
    <cellStyle name="Output 5" xfId="400"/>
    <cellStyle name="Output 6" xfId="401"/>
    <cellStyle name="Style 1" xfId="402"/>
    <cellStyle name="Title 2" xfId="403"/>
    <cellStyle name="Title 3" xfId="404"/>
    <cellStyle name="Title 4" xfId="405"/>
    <cellStyle name="Title 5" xfId="406"/>
    <cellStyle name="Title 6" xfId="407"/>
    <cellStyle name="Total 2" xfId="408"/>
    <cellStyle name="Total 3" xfId="409"/>
    <cellStyle name="Total 4" xfId="410"/>
    <cellStyle name="Total 5" xfId="411"/>
    <cellStyle name="Total 6" xfId="412"/>
    <cellStyle name="Warning Text 2" xfId="413"/>
    <cellStyle name="Warning Text 3" xfId="414"/>
    <cellStyle name="Warning Text 4" xfId="415"/>
    <cellStyle name="Warning Text 5" xfId="416"/>
    <cellStyle name="Warning Text 6" xfId="4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showZeros="0" zoomScaleSheetLayoutView="50" workbookViewId="0">
      <selection activeCell="D34" sqref="D34"/>
    </sheetView>
  </sheetViews>
  <sheetFormatPr defaultRowHeight="12.75"/>
  <cols>
    <col min="1" max="1" width="7.7109375" style="183" customWidth="1"/>
    <col min="2" max="4" width="8.85546875" style="183" customWidth="1"/>
    <col min="5" max="5" width="25.5703125" style="183" customWidth="1"/>
    <col min="6" max="6" width="21.85546875" style="183" customWidth="1"/>
    <col min="7" max="8" width="8.85546875" style="183" customWidth="1"/>
    <col min="9" max="16384" width="9.140625" style="183"/>
  </cols>
  <sheetData>
    <row r="1" spans="1:8" ht="13.5" thickBot="1">
      <c r="A1" s="184"/>
      <c r="B1" s="184"/>
      <c r="C1" s="184"/>
      <c r="D1" s="184"/>
      <c r="E1" s="184"/>
      <c r="F1" s="184"/>
      <c r="G1" s="184"/>
      <c r="H1" s="184"/>
    </row>
    <row r="2" spans="1:8" ht="28.5" customHeight="1" thickTop="1" thickBot="1">
      <c r="A2" s="427" t="s">
        <v>950</v>
      </c>
      <c r="B2" s="428"/>
      <c r="C2" s="428"/>
      <c r="D2" s="428"/>
      <c r="E2" s="428"/>
      <c r="F2" s="428"/>
      <c r="G2" s="429"/>
      <c r="H2" s="184"/>
    </row>
    <row r="3" spans="1:8" ht="18.75" thickTop="1">
      <c r="A3" s="208"/>
      <c r="B3" s="184"/>
      <c r="C3" s="208" t="s">
        <v>21</v>
      </c>
      <c r="D3" s="208"/>
      <c r="E3" s="208"/>
      <c r="F3" s="208"/>
      <c r="G3" s="184"/>
      <c r="H3" s="184"/>
    </row>
    <row r="4" spans="1:8">
      <c r="A4" s="184"/>
      <c r="B4" s="184"/>
      <c r="C4" s="184"/>
      <c r="D4" s="184"/>
      <c r="E4" s="184"/>
      <c r="F4" s="184"/>
      <c r="G4" s="184"/>
      <c r="H4" s="184"/>
    </row>
    <row r="5" spans="1:8" ht="21.75" customHeight="1">
      <c r="A5" s="430" t="s">
        <v>376</v>
      </c>
      <c r="B5" s="430"/>
      <c r="C5" s="430"/>
      <c r="D5" s="430"/>
      <c r="E5" s="430"/>
      <c r="F5" s="430"/>
      <c r="G5" s="430"/>
      <c r="H5" s="184"/>
    </row>
    <row r="6" spans="1:8">
      <c r="A6" s="184"/>
      <c r="B6" s="184"/>
      <c r="C6" s="184"/>
      <c r="D6" s="184"/>
      <c r="E6" s="184"/>
      <c r="F6" s="184"/>
      <c r="G6" s="184"/>
      <c r="H6" s="184"/>
    </row>
    <row r="7" spans="1:8">
      <c r="A7" s="184"/>
      <c r="B7" s="184"/>
      <c r="C7" s="184"/>
      <c r="D7" s="184"/>
      <c r="E7" s="184"/>
      <c r="F7" s="184"/>
      <c r="G7" s="184"/>
      <c r="H7" s="184"/>
    </row>
    <row r="8" spans="1:8" ht="15.75">
      <c r="A8" s="201" t="s">
        <v>9</v>
      </c>
      <c r="B8" s="200" t="s">
        <v>375</v>
      </c>
      <c r="C8" s="184"/>
      <c r="D8" s="184"/>
      <c r="E8" s="184"/>
      <c r="F8" s="207">
        <f>'Obrtnički radovi-rekapitulacija'!F36</f>
        <v>0</v>
      </c>
      <c r="G8" s="195"/>
      <c r="H8" s="184"/>
    </row>
    <row r="9" spans="1:8" s="202" customFormat="1" ht="15.75">
      <c r="A9" s="206"/>
      <c r="B9" s="203"/>
      <c r="C9" s="203"/>
      <c r="D9" s="203"/>
      <c r="E9" s="203"/>
      <c r="F9" s="205"/>
      <c r="G9" s="204"/>
      <c r="H9" s="203"/>
    </row>
    <row r="10" spans="1:8" s="198" customFormat="1" ht="15.75">
      <c r="A10" s="201" t="s">
        <v>12</v>
      </c>
      <c r="B10" s="200" t="s">
        <v>374</v>
      </c>
      <c r="C10" s="184"/>
      <c r="D10" s="184"/>
      <c r="E10" s="184"/>
      <c r="F10" s="199">
        <f>'Elektrotehnički radovi'!F187</f>
        <v>0</v>
      </c>
      <c r="G10" s="195"/>
      <c r="H10" s="184"/>
    </row>
    <row r="11" spans="1:8" s="202" customFormat="1" ht="15.75">
      <c r="A11" s="206"/>
      <c r="B11" s="203"/>
      <c r="C11" s="203"/>
      <c r="D11" s="203"/>
      <c r="E11" s="203"/>
      <c r="F11" s="205"/>
      <c r="G11" s="204"/>
      <c r="H11" s="203"/>
    </row>
    <row r="12" spans="1:8" s="198" customFormat="1" ht="15.75">
      <c r="A12" s="201" t="s">
        <v>16</v>
      </c>
      <c r="B12" s="200" t="s">
        <v>373</v>
      </c>
      <c r="C12" s="184"/>
      <c r="D12" s="184"/>
      <c r="E12" s="184"/>
      <c r="F12" s="199">
        <f>'Strojarski radovi'!H641</f>
        <v>0</v>
      </c>
      <c r="G12" s="195"/>
      <c r="H12" s="184"/>
    </row>
    <row r="13" spans="1:8" ht="13.5" thickBot="1">
      <c r="A13" s="197"/>
      <c r="B13" s="197"/>
      <c r="C13" s="197"/>
      <c r="D13" s="197"/>
      <c r="E13" s="197"/>
      <c r="F13" s="197"/>
      <c r="G13" s="195"/>
      <c r="H13" s="195"/>
    </row>
    <row r="14" spans="1:8" ht="18.75">
      <c r="A14" s="196" t="s">
        <v>168</v>
      </c>
      <c r="B14" s="184"/>
      <c r="C14" s="184"/>
      <c r="D14" s="195"/>
      <c r="E14" s="195"/>
      <c r="F14" s="194">
        <f>SUM(F8:F12)</f>
        <v>0</v>
      </c>
      <c r="G14" s="193"/>
      <c r="H14" s="184"/>
    </row>
    <row r="15" spans="1:8" ht="15.75" thickBot="1">
      <c r="A15" s="184"/>
      <c r="B15" s="184"/>
      <c r="C15" s="184"/>
      <c r="D15" s="192" t="s">
        <v>167</v>
      </c>
      <c r="E15" s="191" t="s">
        <v>166</v>
      </c>
      <c r="F15" s="190">
        <f>0.25*F14</f>
        <v>0</v>
      </c>
      <c r="G15" s="184"/>
      <c r="H15" s="184"/>
    </row>
    <row r="16" spans="1:8" ht="13.5" thickBot="1">
      <c r="A16" s="184"/>
      <c r="B16" s="184"/>
      <c r="C16" s="184"/>
      <c r="D16" s="184"/>
      <c r="E16" s="184"/>
      <c r="F16" s="189"/>
      <c r="G16" s="184"/>
      <c r="H16" s="184"/>
    </row>
    <row r="17" spans="1:8" ht="18.75" thickBot="1">
      <c r="A17" s="188" t="s">
        <v>169</v>
      </c>
      <c r="B17" s="187"/>
      <c r="C17" s="187"/>
      <c r="D17" s="186"/>
      <c r="E17" s="186"/>
      <c r="F17" s="185">
        <f>F14+F15</f>
        <v>0</v>
      </c>
      <c r="G17" s="184"/>
      <c r="H17" s="184"/>
    </row>
    <row r="18" spans="1:8">
      <c r="A18" s="184"/>
      <c r="B18" s="184"/>
      <c r="C18" s="184"/>
      <c r="D18" s="184"/>
      <c r="E18" s="184"/>
      <c r="F18" s="184"/>
      <c r="G18" s="184"/>
      <c r="H18" s="184"/>
    </row>
    <row r="19" spans="1:8">
      <c r="A19" s="184"/>
      <c r="B19" s="184"/>
      <c r="C19" s="184"/>
      <c r="D19" s="184"/>
      <c r="E19" s="184"/>
      <c r="F19" s="184"/>
      <c r="G19" s="184"/>
      <c r="H19" s="184"/>
    </row>
    <row r="20" spans="1:8">
      <c r="A20" s="184"/>
      <c r="B20" s="184"/>
      <c r="C20" s="184"/>
      <c r="D20" s="184"/>
      <c r="E20" s="184"/>
      <c r="F20" s="184"/>
      <c r="G20" s="184"/>
      <c r="H20" s="184"/>
    </row>
    <row r="21" spans="1:8">
      <c r="A21" s="184"/>
      <c r="B21" s="184"/>
      <c r="C21" s="184"/>
      <c r="D21" s="184"/>
      <c r="E21" s="184"/>
      <c r="F21" s="184"/>
      <c r="G21" s="184"/>
      <c r="H21" s="184"/>
    </row>
    <row r="22" spans="1:8">
      <c r="A22" s="184"/>
      <c r="B22" s="184"/>
      <c r="C22" s="184"/>
      <c r="D22" s="184"/>
      <c r="E22" s="184"/>
      <c r="F22" s="184"/>
      <c r="G22" s="184"/>
      <c r="H22" s="184"/>
    </row>
    <row r="23" spans="1:8">
      <c r="A23" s="184"/>
      <c r="B23" s="184"/>
      <c r="C23" s="184"/>
      <c r="D23" s="184"/>
      <c r="E23" s="184"/>
      <c r="F23" s="184"/>
      <c r="G23" s="184"/>
      <c r="H23" s="184"/>
    </row>
  </sheetData>
  <sheetProtection password="CC1A" sheet="1" objects="1" scenarios="1"/>
  <mergeCells count="2">
    <mergeCell ref="A2:G2"/>
    <mergeCell ref="A5:G5"/>
  </mergeCells>
  <pageMargins left="0.7" right="0.7" top="0.75" bottom="0.75" header="0.3" footer="0.3"/>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topLeftCell="A18" zoomScaleNormal="100" workbookViewId="0">
      <selection activeCell="H15" sqref="H15"/>
    </sheetView>
  </sheetViews>
  <sheetFormatPr defaultColWidth="8.85546875" defaultRowHeight="12.75"/>
  <cols>
    <col min="1" max="1" width="6" style="36" customWidth="1"/>
    <col min="2" max="2" width="3.7109375" style="40" customWidth="1"/>
    <col min="3" max="3" width="2.42578125" style="26" customWidth="1"/>
    <col min="4" max="4" width="52.85546875" style="35" customWidth="1"/>
    <col min="5" max="5" width="4.85546875" style="26" customWidth="1"/>
    <col min="6" max="6" width="7.85546875" style="43" customWidth="1"/>
    <col min="7" max="7" width="10" style="46" customWidth="1"/>
    <col min="8" max="8" width="8.7109375" style="41" customWidth="1"/>
    <col min="9" max="9" width="11.5703125" style="41" customWidth="1"/>
    <col min="10" max="10" width="4" style="26" customWidth="1"/>
    <col min="11" max="16384" width="8.85546875" style="26"/>
  </cols>
  <sheetData>
    <row r="1" spans="1:12" ht="20.25" thickTop="1" thickBot="1">
      <c r="A1" s="79" t="s">
        <v>177</v>
      </c>
      <c r="B1" s="80"/>
      <c r="C1" s="81"/>
      <c r="D1" s="84" t="s">
        <v>27</v>
      </c>
    </row>
    <row r="2" spans="1:12" ht="13.5" thickTop="1"/>
    <row r="3" spans="1:12" ht="25.5">
      <c r="F3" s="86" t="s">
        <v>30</v>
      </c>
      <c r="G3" s="117" t="s">
        <v>31</v>
      </c>
      <c r="H3" s="116" t="s">
        <v>32</v>
      </c>
      <c r="I3" s="116" t="s">
        <v>163</v>
      </c>
    </row>
    <row r="4" spans="1:12" ht="63.75">
      <c r="A4" s="36" t="s">
        <v>8</v>
      </c>
      <c r="B4" s="40" t="s">
        <v>2</v>
      </c>
      <c r="D4" s="144" t="s">
        <v>269</v>
      </c>
      <c r="F4" s="44"/>
      <c r="G4" s="114"/>
      <c r="L4" s="32"/>
    </row>
    <row r="5" spans="1:12">
      <c r="D5" s="143" t="s">
        <v>241</v>
      </c>
      <c r="E5" s="32"/>
      <c r="F5" s="43" t="s">
        <v>23</v>
      </c>
      <c r="G5" s="113">
        <v>82.5</v>
      </c>
      <c r="H5" s="356"/>
      <c r="I5" s="41">
        <f t="shared" ref="I5:I6" si="0">G5*H5</f>
        <v>0</v>
      </c>
      <c r="J5" s="26" t="s">
        <v>164</v>
      </c>
      <c r="L5" s="32"/>
    </row>
    <row r="6" spans="1:12">
      <c r="D6" s="143" t="s">
        <v>244</v>
      </c>
      <c r="E6" s="32"/>
      <c r="F6" s="43" t="s">
        <v>23</v>
      </c>
      <c r="G6" s="113">
        <v>128.1</v>
      </c>
      <c r="H6" s="356"/>
      <c r="I6" s="41">
        <f t="shared" si="0"/>
        <v>0</v>
      </c>
      <c r="J6" s="26" t="s">
        <v>164</v>
      </c>
      <c r="L6" s="32"/>
    </row>
    <row r="7" spans="1:12">
      <c r="C7" s="43"/>
      <c r="F7" s="44"/>
    </row>
    <row r="8" spans="1:12" ht="198.75" customHeight="1">
      <c r="A8" s="36" t="s">
        <v>8</v>
      </c>
      <c r="B8" s="40" t="s">
        <v>3</v>
      </c>
      <c r="C8" s="43"/>
      <c r="D8" s="35" t="s">
        <v>272</v>
      </c>
      <c r="F8" s="44"/>
      <c r="G8" s="114"/>
    </row>
    <row r="9" spans="1:12" ht="183" customHeight="1">
      <c r="C9" s="43"/>
      <c r="D9" s="153" t="s">
        <v>186</v>
      </c>
      <c r="F9" s="44"/>
      <c r="G9" s="114"/>
    </row>
    <row r="10" spans="1:12" ht="57" customHeight="1">
      <c r="D10" s="35" t="s">
        <v>185</v>
      </c>
      <c r="F10" s="44" t="s">
        <v>23</v>
      </c>
      <c r="G10" s="114">
        <v>80.89</v>
      </c>
      <c r="H10" s="355"/>
      <c r="I10" s="41">
        <f>G10*H10</f>
        <v>0</v>
      </c>
      <c r="J10" s="26" t="s">
        <v>164</v>
      </c>
    </row>
    <row r="11" spans="1:12">
      <c r="D11" s="150"/>
    </row>
    <row r="12" spans="1:12" ht="196.5" customHeight="1">
      <c r="A12" s="36" t="s">
        <v>8</v>
      </c>
      <c r="B12" s="40" t="s">
        <v>4</v>
      </c>
      <c r="D12" s="157" t="s">
        <v>273</v>
      </c>
      <c r="F12" s="44"/>
      <c r="G12" s="114"/>
    </row>
    <row r="13" spans="1:12" ht="162.75" customHeight="1">
      <c r="D13" s="35" t="s">
        <v>187</v>
      </c>
      <c r="F13" s="44"/>
      <c r="G13" s="114"/>
    </row>
    <row r="14" spans="1:12" ht="72" customHeight="1">
      <c r="D14" s="35" t="s">
        <v>208</v>
      </c>
      <c r="F14" s="44"/>
      <c r="G14" s="114"/>
    </row>
    <row r="15" spans="1:12" ht="51">
      <c r="D15" s="35" t="s">
        <v>185</v>
      </c>
      <c r="F15" s="44" t="s">
        <v>23</v>
      </c>
      <c r="G15" s="114">
        <v>701.82</v>
      </c>
      <c r="H15" s="355"/>
      <c r="I15" s="41">
        <f>G15*H15</f>
        <v>0</v>
      </c>
      <c r="J15" s="26" t="s">
        <v>164</v>
      </c>
    </row>
    <row r="16" spans="1:12" ht="66.75" customHeight="1">
      <c r="D16" s="154" t="s">
        <v>361</v>
      </c>
    </row>
    <row r="18" spans="1:10" ht="259.5" customHeight="1">
      <c r="A18" s="36" t="s">
        <v>8</v>
      </c>
      <c r="B18" s="40" t="s">
        <v>5</v>
      </c>
      <c r="D18" s="157" t="s">
        <v>323</v>
      </c>
    </row>
    <row r="19" spans="1:10" ht="165.75" customHeight="1">
      <c r="D19" s="35" t="s">
        <v>187</v>
      </c>
    </row>
    <row r="20" spans="1:10" ht="57.75" customHeight="1">
      <c r="D20" s="35" t="s">
        <v>285</v>
      </c>
      <c r="F20" s="44" t="s">
        <v>22</v>
      </c>
      <c r="G20" s="114">
        <v>106.59</v>
      </c>
      <c r="H20" s="355"/>
      <c r="I20" s="41">
        <f>G20*H20</f>
        <v>0</v>
      </c>
      <c r="J20" s="26" t="s">
        <v>164</v>
      </c>
    </row>
    <row r="21" spans="1:10" ht="13.5" thickBot="1">
      <c r="A21" s="61"/>
      <c r="B21" s="64"/>
      <c r="C21" s="55"/>
      <c r="D21" s="56"/>
      <c r="E21" s="65"/>
      <c r="F21" s="66"/>
      <c r="G21" s="67"/>
      <c r="H21" s="68"/>
      <c r="I21" s="68"/>
    </row>
    <row r="22" spans="1:10" ht="18.75">
      <c r="A22" s="69" t="s">
        <v>177</v>
      </c>
      <c r="B22" s="53"/>
      <c r="C22" s="53"/>
      <c r="D22" s="54" t="s">
        <v>243</v>
      </c>
      <c r="E22" s="42"/>
      <c r="F22" s="47"/>
      <c r="G22" s="59"/>
      <c r="H22" s="60"/>
      <c r="I22" s="60">
        <f>SUM(I5:I20)</f>
        <v>0</v>
      </c>
      <c r="J22" s="26" t="s">
        <v>164</v>
      </c>
    </row>
    <row r="50" spans="6:6">
      <c r="F50" s="45"/>
    </row>
    <row r="51" spans="6:6">
      <c r="F51" s="45"/>
    </row>
    <row r="52" spans="6:6">
      <c r="F52" s="45"/>
    </row>
    <row r="53" spans="6:6">
      <c r="F53" s="45"/>
    </row>
    <row r="54" spans="6:6">
      <c r="F54" s="45"/>
    </row>
    <row r="55" spans="6:6">
      <c r="F55" s="45"/>
    </row>
    <row r="56" spans="6:6">
      <c r="F56" s="45"/>
    </row>
    <row r="64" spans="6:6">
      <c r="F64" s="45"/>
    </row>
    <row r="83" spans="6:6">
      <c r="F83" s="45"/>
    </row>
    <row r="84" spans="6:6">
      <c r="F84" s="45"/>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8"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showGridLines="0" showZeros="0" topLeftCell="A25" zoomScale="110" zoomScaleNormal="110" workbookViewId="0">
      <selection activeCell="H5" sqref="H5"/>
    </sheetView>
  </sheetViews>
  <sheetFormatPr defaultRowHeight="12.75"/>
  <cols>
    <col min="1" max="1" width="4.140625" style="36" customWidth="1"/>
    <col min="2" max="2" width="3.7109375" style="40" customWidth="1"/>
    <col min="3" max="3" width="2.42578125" style="26" customWidth="1"/>
    <col min="4" max="4" width="56.7109375" style="35" customWidth="1"/>
    <col min="5" max="5" width="4.85546875" style="26" customWidth="1"/>
    <col min="6" max="6" width="7.85546875" style="43" customWidth="1"/>
    <col min="7" max="7" width="10" style="46" customWidth="1"/>
    <col min="8" max="8" width="8.7109375" style="41" customWidth="1"/>
    <col min="9" max="9" width="9.140625" style="41" customWidth="1"/>
    <col min="10" max="10" width="4" style="26" customWidth="1"/>
    <col min="11" max="16384" width="9.140625" style="26"/>
  </cols>
  <sheetData>
    <row r="1" spans="1:10" ht="18.75">
      <c r="A1" s="48" t="s">
        <v>180</v>
      </c>
      <c r="B1" s="49"/>
      <c r="C1" s="50"/>
      <c r="D1" s="75" t="s">
        <v>28</v>
      </c>
    </row>
    <row r="3" spans="1:10" ht="25.5">
      <c r="F3" s="86" t="s">
        <v>30</v>
      </c>
      <c r="G3" s="117" t="s">
        <v>31</v>
      </c>
      <c r="H3" s="116" t="s">
        <v>32</v>
      </c>
      <c r="I3" s="116" t="s">
        <v>163</v>
      </c>
    </row>
    <row r="4" spans="1:10">
      <c r="B4" s="37"/>
      <c r="E4" s="39"/>
      <c r="F4" s="44"/>
      <c r="G4" s="114"/>
    </row>
    <row r="5" spans="1:10" ht="89.25">
      <c r="A5" s="36" t="s">
        <v>14</v>
      </c>
      <c r="B5" s="40" t="s">
        <v>2</v>
      </c>
      <c r="D5" s="157" t="s">
        <v>313</v>
      </c>
      <c r="F5" s="44" t="s">
        <v>22</v>
      </c>
      <c r="G5" s="114">
        <v>51</v>
      </c>
      <c r="H5" s="355"/>
      <c r="I5" s="41">
        <f>G5*H5</f>
        <v>0</v>
      </c>
      <c r="J5" s="26" t="s">
        <v>164</v>
      </c>
    </row>
    <row r="6" spans="1:10" hidden="1">
      <c r="B6" s="37"/>
      <c r="E6" s="39"/>
      <c r="F6" s="44"/>
      <c r="G6" s="114"/>
      <c r="I6" s="41">
        <f t="shared" ref="I6:I14" si="0">G6*H6</f>
        <v>0</v>
      </c>
    </row>
    <row r="7" spans="1:10" hidden="1">
      <c r="B7" s="37"/>
      <c r="E7" s="39"/>
      <c r="F7" s="44"/>
      <c r="G7" s="114"/>
      <c r="I7" s="41">
        <f t="shared" si="0"/>
        <v>0</v>
      </c>
    </row>
    <row r="8" spans="1:10" hidden="1">
      <c r="B8" s="37"/>
      <c r="E8" s="39"/>
      <c r="F8" s="44"/>
      <c r="G8" s="114"/>
      <c r="I8" s="41">
        <f t="shared" si="0"/>
        <v>0</v>
      </c>
    </row>
    <row r="9" spans="1:10" hidden="1">
      <c r="B9" s="37"/>
      <c r="E9" s="39"/>
      <c r="F9" s="44"/>
      <c r="G9" s="114"/>
      <c r="I9" s="41">
        <f t="shared" si="0"/>
        <v>0</v>
      </c>
    </row>
    <row r="10" spans="1:10" hidden="1">
      <c r="B10" s="37"/>
      <c r="E10" s="39"/>
      <c r="F10" s="44"/>
      <c r="G10" s="114"/>
      <c r="I10" s="41">
        <f t="shared" si="0"/>
        <v>0</v>
      </c>
    </row>
    <row r="11" spans="1:10" hidden="1">
      <c r="B11" s="37"/>
      <c r="E11" s="39"/>
      <c r="F11" s="44"/>
      <c r="G11" s="114"/>
      <c r="I11" s="41">
        <f t="shared" si="0"/>
        <v>0</v>
      </c>
    </row>
    <row r="12" spans="1:10" hidden="1">
      <c r="B12" s="37"/>
      <c r="E12" s="39"/>
      <c r="F12" s="44"/>
      <c r="G12" s="114"/>
      <c r="I12" s="41">
        <f t="shared" si="0"/>
        <v>0</v>
      </c>
    </row>
    <row r="13" spans="1:10" hidden="1">
      <c r="B13" s="37"/>
      <c r="E13" s="39"/>
      <c r="F13" s="44"/>
      <c r="G13" s="114"/>
      <c r="I13" s="41">
        <f t="shared" si="0"/>
        <v>0</v>
      </c>
    </row>
    <row r="14" spans="1:10" hidden="1">
      <c r="G14" s="114"/>
      <c r="I14" s="41">
        <f t="shared" si="0"/>
        <v>0</v>
      </c>
    </row>
    <row r="15" spans="1:10">
      <c r="G15" s="114"/>
    </row>
    <row r="16" spans="1:10" ht="199.5" customHeight="1">
      <c r="A16" s="36" t="s">
        <v>14</v>
      </c>
      <c r="B16" s="37" t="s">
        <v>3</v>
      </c>
      <c r="D16" s="85" t="s">
        <v>315</v>
      </c>
      <c r="E16" s="39"/>
      <c r="F16" s="44" t="s">
        <v>22</v>
      </c>
      <c r="G16" s="114">
        <v>146.83000000000001</v>
      </c>
      <c r="H16" s="355"/>
      <c r="I16" s="41">
        <f>G16*H16</f>
        <v>0</v>
      </c>
      <c r="J16" s="26" t="s">
        <v>164</v>
      </c>
    </row>
    <row r="17" spans="1:10" ht="12.75" customHeight="1">
      <c r="G17" s="114"/>
    </row>
    <row r="18" spans="1:10" ht="94.5" customHeight="1">
      <c r="A18" s="36" t="s">
        <v>14</v>
      </c>
      <c r="B18" s="37" t="s">
        <v>4</v>
      </c>
      <c r="D18" s="85" t="s">
        <v>314</v>
      </c>
      <c r="E18" s="39"/>
      <c r="F18" s="44" t="s">
        <v>22</v>
      </c>
      <c r="G18" s="114">
        <v>24.5</v>
      </c>
      <c r="H18" s="355"/>
      <c r="I18" s="41">
        <f>G18*H18</f>
        <v>0</v>
      </c>
      <c r="J18" s="26" t="s">
        <v>164</v>
      </c>
    </row>
    <row r="19" spans="1:10" ht="12.75" customHeight="1">
      <c r="G19" s="114"/>
    </row>
    <row r="20" spans="1:10" ht="81" customHeight="1">
      <c r="A20" s="36" t="s">
        <v>14</v>
      </c>
      <c r="B20" s="37" t="s">
        <v>5</v>
      </c>
      <c r="D20" s="159" t="s">
        <v>358</v>
      </c>
      <c r="E20" s="39"/>
      <c r="F20" s="44" t="s">
        <v>22</v>
      </c>
      <c r="G20" s="114">
        <v>9.1999999999999993</v>
      </c>
      <c r="H20" s="355"/>
      <c r="I20" s="41">
        <f>G20*H20</f>
        <v>0</v>
      </c>
      <c r="J20" s="26" t="s">
        <v>164</v>
      </c>
    </row>
    <row r="21" spans="1:10" ht="12.75" customHeight="1">
      <c r="G21" s="114"/>
    </row>
    <row r="22" spans="1:10" ht="81" customHeight="1">
      <c r="A22" s="36" t="s">
        <v>14</v>
      </c>
      <c r="B22" s="37" t="s">
        <v>6</v>
      </c>
      <c r="D22" s="159" t="s">
        <v>359</v>
      </c>
      <c r="E22" s="39"/>
      <c r="F22" s="44" t="s">
        <v>22</v>
      </c>
      <c r="G22" s="114">
        <v>58.5</v>
      </c>
      <c r="H22" s="355"/>
      <c r="I22" s="41">
        <f>G22*H22</f>
        <v>0</v>
      </c>
      <c r="J22" s="26" t="s">
        <v>164</v>
      </c>
    </row>
    <row r="23" spans="1:10" ht="12.75" customHeight="1">
      <c r="G23" s="114"/>
    </row>
    <row r="24" spans="1:10" ht="69.75" customHeight="1">
      <c r="A24" s="36" t="s">
        <v>14</v>
      </c>
      <c r="B24" s="37" t="s">
        <v>7</v>
      </c>
      <c r="D24" s="159" t="s">
        <v>316</v>
      </c>
      <c r="E24" s="39"/>
      <c r="F24" s="44" t="s">
        <v>15</v>
      </c>
      <c r="G24" s="114">
        <v>1</v>
      </c>
      <c r="H24" s="355"/>
      <c r="I24" s="41">
        <f>G24*H24</f>
        <v>0</v>
      </c>
      <c r="J24" s="26" t="s">
        <v>164</v>
      </c>
    </row>
    <row r="25" spans="1:10" ht="12.75" customHeight="1">
      <c r="G25" s="114"/>
    </row>
    <row r="26" spans="1:10" ht="78" customHeight="1">
      <c r="A26" s="36" t="s">
        <v>14</v>
      </c>
      <c r="B26" s="37" t="s">
        <v>8</v>
      </c>
      <c r="D26" s="157" t="s">
        <v>317</v>
      </c>
      <c r="E26" s="39"/>
      <c r="F26" s="44" t="s">
        <v>22</v>
      </c>
      <c r="G26" s="114">
        <v>20</v>
      </c>
      <c r="H26" s="355"/>
      <c r="I26" s="41">
        <f>G26*H26</f>
        <v>0</v>
      </c>
      <c r="J26" s="26" t="s">
        <v>164</v>
      </c>
    </row>
    <row r="27" spans="1:10" ht="12.75" customHeight="1">
      <c r="F27" s="44"/>
      <c r="G27" s="114"/>
    </row>
    <row r="28" spans="1:10" ht="93" customHeight="1">
      <c r="A28" s="36" t="s">
        <v>14</v>
      </c>
      <c r="B28" s="40" t="s">
        <v>13</v>
      </c>
      <c r="D28" s="157" t="s">
        <v>318</v>
      </c>
      <c r="F28" s="44" t="s">
        <v>15</v>
      </c>
      <c r="G28" s="162">
        <v>15</v>
      </c>
      <c r="H28" s="355"/>
      <c r="I28" s="41">
        <f>G28*H28</f>
        <v>0</v>
      </c>
      <c r="J28" s="26" t="s">
        <v>164</v>
      </c>
    </row>
    <row r="29" spans="1:10" ht="12.75" customHeight="1">
      <c r="F29" s="44"/>
      <c r="G29" s="114"/>
    </row>
    <row r="30" spans="1:10" ht="54.75" customHeight="1">
      <c r="A30" s="36" t="s">
        <v>14</v>
      </c>
      <c r="B30" s="37" t="s">
        <v>14</v>
      </c>
      <c r="D30" s="157" t="s">
        <v>319</v>
      </c>
      <c r="E30" s="39"/>
      <c r="F30" s="44" t="s">
        <v>22</v>
      </c>
      <c r="G30" s="114">
        <v>90</v>
      </c>
      <c r="H30" s="355"/>
      <c r="I30" s="41">
        <f>G30*H30</f>
        <v>0</v>
      </c>
      <c r="J30" s="26" t="s">
        <v>164</v>
      </c>
    </row>
    <row r="32" spans="1:10" ht="80.25" customHeight="1">
      <c r="A32" s="36" t="s">
        <v>14</v>
      </c>
      <c r="B32" s="37" t="s">
        <v>170</v>
      </c>
      <c r="D32" s="157" t="s">
        <v>320</v>
      </c>
      <c r="E32" s="39"/>
      <c r="F32" s="44" t="s">
        <v>22</v>
      </c>
      <c r="G32" s="114">
        <v>8.5</v>
      </c>
      <c r="H32" s="355"/>
      <c r="I32" s="41">
        <f>G32*H32</f>
        <v>0</v>
      </c>
      <c r="J32" s="26" t="s">
        <v>164</v>
      </c>
    </row>
    <row r="33" spans="1:10" ht="13.5" thickBot="1">
      <c r="A33" s="61"/>
      <c r="B33" s="62"/>
      <c r="C33" s="55"/>
      <c r="D33" s="56"/>
      <c r="E33" s="55"/>
      <c r="F33" s="63"/>
      <c r="G33" s="67"/>
      <c r="H33" s="68"/>
      <c r="I33" s="68"/>
    </row>
    <row r="34" spans="1:10" ht="18.75">
      <c r="A34" s="48" t="s">
        <v>180</v>
      </c>
      <c r="B34" s="49"/>
      <c r="C34" s="54"/>
      <c r="D34" s="54" t="s">
        <v>205</v>
      </c>
      <c r="E34" s="42"/>
      <c r="F34" s="52"/>
      <c r="G34" s="59"/>
      <c r="H34" s="60"/>
      <c r="I34" s="60">
        <f>SUM(I4:I32)</f>
        <v>0</v>
      </c>
      <c r="J34" s="102" t="s">
        <v>164</v>
      </c>
    </row>
    <row r="35" spans="1:10">
      <c r="A35" s="26"/>
      <c r="B35" s="26"/>
    </row>
    <row r="36" spans="1:10">
      <c r="A36" s="26"/>
      <c r="B36" s="26"/>
    </row>
    <row r="37" spans="1:10">
      <c r="A37" s="26"/>
      <c r="B37" s="26"/>
    </row>
    <row r="39" spans="1:10">
      <c r="A39" s="26"/>
      <c r="B39" s="26"/>
    </row>
    <row r="40" spans="1:10">
      <c r="A40" s="26"/>
      <c r="B40" s="26"/>
    </row>
    <row r="72" spans="6:6">
      <c r="F72" s="45"/>
    </row>
    <row r="73" spans="6:6">
      <c r="F73" s="45"/>
    </row>
    <row r="74" spans="6:6">
      <c r="F74" s="45"/>
    </row>
    <row r="75" spans="6:6">
      <c r="F75" s="45"/>
    </row>
    <row r="76" spans="6:6">
      <c r="F76" s="45"/>
    </row>
    <row r="77" spans="6:6">
      <c r="F77" s="45"/>
    </row>
    <row r="78" spans="6:6">
      <c r="F78" s="45"/>
    </row>
    <row r="86" spans="6:6">
      <c r="F86" s="45"/>
    </row>
    <row r="105" spans="6:6">
      <c r="F105" s="45"/>
    </row>
    <row r="106" spans="6:6">
      <c r="F106" s="45"/>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9" fitToHeight="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showZeros="0" zoomScale="110" zoomScaleNormal="110" workbookViewId="0">
      <selection activeCell="H4" sqref="H4"/>
    </sheetView>
  </sheetViews>
  <sheetFormatPr defaultRowHeight="12.75"/>
  <cols>
    <col min="1" max="1" width="4.140625" customWidth="1"/>
    <col min="2" max="2" width="3.7109375" customWidth="1"/>
    <col min="3" max="3" width="2.42578125" customWidth="1"/>
    <col min="4" max="4" width="56.7109375" customWidth="1"/>
    <col min="5" max="5" width="4.85546875" customWidth="1"/>
    <col min="6" max="6" width="7.85546875" customWidth="1"/>
    <col min="7" max="7" width="10" style="15" customWidth="1"/>
    <col min="8" max="8" width="8.7109375" style="15" customWidth="1"/>
    <col min="9" max="9" width="9.140625" style="15"/>
    <col min="10" max="10" width="4" customWidth="1"/>
  </cols>
  <sheetData>
    <row r="1" spans="1:10" ht="19.5" customHeight="1">
      <c r="A1" s="48" t="s">
        <v>181</v>
      </c>
      <c r="B1" s="49"/>
      <c r="C1" s="50"/>
      <c r="D1" s="75" t="s">
        <v>173</v>
      </c>
      <c r="E1" s="26"/>
      <c r="F1" s="43"/>
      <c r="G1" s="46"/>
      <c r="H1" s="41"/>
      <c r="I1" s="41"/>
      <c r="J1" s="26"/>
    </row>
    <row r="2" spans="1:10">
      <c r="A2" s="36"/>
      <c r="B2" s="40"/>
      <c r="C2" s="26"/>
      <c r="D2" s="35"/>
      <c r="E2" s="26"/>
      <c r="F2" s="43"/>
      <c r="G2" s="46"/>
      <c r="H2" s="41"/>
      <c r="I2" s="41"/>
      <c r="J2" s="26"/>
    </row>
    <row r="3" spans="1:10" ht="25.5">
      <c r="A3" s="36"/>
      <c r="B3" s="40"/>
      <c r="C3" s="26"/>
      <c r="D3" s="35"/>
      <c r="E3" s="26"/>
      <c r="F3" s="86" t="s">
        <v>30</v>
      </c>
      <c r="G3" s="117" t="s">
        <v>31</v>
      </c>
      <c r="H3" s="116" t="s">
        <v>32</v>
      </c>
      <c r="I3" s="116" t="s">
        <v>163</v>
      </c>
      <c r="J3" s="26"/>
    </row>
    <row r="4" spans="1:10" ht="51">
      <c r="A4" s="36" t="s">
        <v>170</v>
      </c>
      <c r="B4" s="37" t="s">
        <v>2</v>
      </c>
      <c r="C4" s="26"/>
      <c r="D4" s="157" t="s">
        <v>275</v>
      </c>
      <c r="E4" s="39"/>
      <c r="F4" s="44" t="s">
        <v>188</v>
      </c>
      <c r="G4" s="114">
        <v>215.55</v>
      </c>
      <c r="H4" s="355"/>
      <c r="I4" s="41">
        <f>G4*H4</f>
        <v>0</v>
      </c>
      <c r="J4" s="26" t="s">
        <v>164</v>
      </c>
    </row>
    <row r="5" spans="1:10">
      <c r="A5" s="36"/>
      <c r="B5" s="37"/>
      <c r="C5" s="26"/>
      <c r="D5" s="35"/>
      <c r="E5" s="39"/>
      <c r="F5" s="44"/>
      <c r="G5" s="114"/>
      <c r="H5" s="41"/>
      <c r="I5" s="41"/>
      <c r="J5" s="26"/>
    </row>
    <row r="6" spans="1:10" ht="51">
      <c r="A6" s="36" t="s">
        <v>170</v>
      </c>
      <c r="B6" s="37" t="s">
        <v>3</v>
      </c>
      <c r="C6" s="26"/>
      <c r="D6" s="157" t="s">
        <v>282</v>
      </c>
      <c r="E6" s="39"/>
      <c r="F6" s="44" t="s">
        <v>188</v>
      </c>
      <c r="G6" s="114">
        <v>25.21</v>
      </c>
      <c r="H6" s="355"/>
      <c r="I6" s="41">
        <f>G6*H6</f>
        <v>0</v>
      </c>
      <c r="J6" s="26" t="s">
        <v>164</v>
      </c>
    </row>
    <row r="7" spans="1:10">
      <c r="A7" s="36"/>
      <c r="B7" s="37"/>
      <c r="C7" s="26"/>
      <c r="D7" s="35"/>
      <c r="E7" s="39"/>
      <c r="F7" s="44"/>
      <c r="G7" s="114"/>
      <c r="H7" s="41"/>
      <c r="I7" s="41"/>
      <c r="J7" s="26"/>
    </row>
    <row r="8" spans="1:10" ht="39.75" customHeight="1">
      <c r="A8" s="36" t="s">
        <v>170</v>
      </c>
      <c r="B8" s="37" t="s">
        <v>4</v>
      </c>
      <c r="C8" s="26"/>
      <c r="D8" s="157" t="s">
        <v>284</v>
      </c>
      <c r="E8" s="39"/>
      <c r="F8" s="44" t="s">
        <v>188</v>
      </c>
      <c r="G8" s="114">
        <v>215.55</v>
      </c>
      <c r="H8" s="355"/>
      <c r="I8" s="41">
        <f>G8*H8</f>
        <v>0</v>
      </c>
      <c r="J8" s="26" t="s">
        <v>164</v>
      </c>
    </row>
    <row r="9" spans="1:10">
      <c r="A9" s="36"/>
      <c r="B9" s="37"/>
      <c r="C9" s="26"/>
      <c r="D9" s="35"/>
      <c r="E9" s="39"/>
      <c r="F9" s="44"/>
      <c r="G9" s="114"/>
      <c r="H9" s="41"/>
      <c r="I9" s="41"/>
      <c r="J9" s="26"/>
    </row>
    <row r="10" spans="1:10" ht="38.25">
      <c r="A10" s="36" t="s">
        <v>170</v>
      </c>
      <c r="B10" s="37" t="s">
        <v>5</v>
      </c>
      <c r="C10" s="26"/>
      <c r="D10" s="157" t="s">
        <v>283</v>
      </c>
      <c r="E10" s="39"/>
      <c r="F10" s="44" t="s">
        <v>188</v>
      </c>
      <c r="G10" s="114">
        <v>25.21</v>
      </c>
      <c r="H10" s="355"/>
      <c r="I10" s="41">
        <f>G10*H10</f>
        <v>0</v>
      </c>
      <c r="J10" s="26" t="s">
        <v>164</v>
      </c>
    </row>
    <row r="11" spans="1:10">
      <c r="A11" s="36"/>
      <c r="B11" s="37"/>
      <c r="C11" s="26"/>
      <c r="D11" s="35"/>
      <c r="E11" s="39"/>
      <c r="F11" s="44"/>
      <c r="G11" s="114"/>
      <c r="H11" s="41"/>
      <c r="I11" s="41"/>
      <c r="J11" s="26"/>
    </row>
    <row r="12" spans="1:10" ht="69" customHeight="1">
      <c r="A12" s="36" t="s">
        <v>170</v>
      </c>
      <c r="B12" s="37" t="s">
        <v>6</v>
      </c>
      <c r="C12" s="26"/>
      <c r="D12" s="85" t="s">
        <v>274</v>
      </c>
      <c r="E12" s="39"/>
      <c r="F12" s="44" t="s">
        <v>15</v>
      </c>
      <c r="G12" s="114">
        <v>19</v>
      </c>
      <c r="H12" s="355"/>
      <c r="I12" s="41">
        <f>G12*H12</f>
        <v>0</v>
      </c>
      <c r="J12" s="26" t="s">
        <v>164</v>
      </c>
    </row>
    <row r="13" spans="1:10" ht="13.5" thickBot="1">
      <c r="A13" s="61"/>
      <c r="B13" s="62"/>
      <c r="C13" s="55"/>
      <c r="D13" s="56"/>
      <c r="E13" s="55"/>
      <c r="F13" s="63"/>
      <c r="G13" s="67"/>
      <c r="H13" s="68"/>
      <c r="I13" s="68"/>
      <c r="J13" s="26"/>
    </row>
    <row r="14" spans="1:10" ht="18.75">
      <c r="A14" s="48" t="s">
        <v>181</v>
      </c>
      <c r="B14" s="49"/>
      <c r="C14" s="54"/>
      <c r="D14" s="54" t="s">
        <v>204</v>
      </c>
      <c r="E14" s="42"/>
      <c r="F14" s="52"/>
      <c r="G14" s="59"/>
      <c r="H14" s="60"/>
      <c r="I14" s="60">
        <f>SUM(I4:I12)</f>
        <v>0</v>
      </c>
      <c r="J14" s="102" t="s">
        <v>164</v>
      </c>
    </row>
    <row r="15" spans="1:10">
      <c r="A15" s="26"/>
      <c r="B15" s="26"/>
      <c r="C15" s="26"/>
      <c r="D15" s="35"/>
      <c r="E15" s="26"/>
      <c r="F15" s="43"/>
      <c r="G15" s="46"/>
      <c r="H15" s="41"/>
      <c r="I15" s="41"/>
      <c r="J15" s="26"/>
    </row>
  </sheetData>
  <sheetProtection password="CC1A" sheet="1" objects="1" scenarios="1"/>
  <pageMargins left="0.70866141732283472" right="0.70866141732283472" top="0.74803149606299213" bottom="0.74803149606299213" header="0.31496062992125984" footer="0.31496062992125984"/>
  <pageSetup paperSize="9" scale="78" fitToHeight="4"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showZeros="0" zoomScale="110" zoomScaleNormal="110" workbookViewId="0">
      <selection activeCell="H8" sqref="H8"/>
    </sheetView>
  </sheetViews>
  <sheetFormatPr defaultRowHeight="12.75"/>
  <cols>
    <col min="1" max="1" width="4.7109375" customWidth="1"/>
    <col min="2" max="2" width="3.7109375" customWidth="1"/>
    <col min="3" max="3" width="2.42578125" customWidth="1"/>
    <col min="4" max="4" width="56.7109375" customWidth="1"/>
    <col min="5" max="5" width="4.85546875" customWidth="1"/>
    <col min="6" max="6" width="7.85546875" customWidth="1"/>
    <col min="7" max="7" width="10" style="15" customWidth="1"/>
    <col min="8" max="8" width="8.7109375" style="15" customWidth="1"/>
    <col min="9" max="9" width="9.140625" style="15" customWidth="1"/>
    <col min="10" max="10" width="4" customWidth="1"/>
  </cols>
  <sheetData>
    <row r="1" spans="1:10" ht="28.5" customHeight="1">
      <c r="A1" s="48" t="s">
        <v>190</v>
      </c>
      <c r="B1" s="49"/>
      <c r="C1" s="50"/>
      <c r="D1" s="75" t="s">
        <v>178</v>
      </c>
      <c r="E1" s="26"/>
      <c r="F1" s="43"/>
      <c r="G1" s="46"/>
      <c r="H1" s="41"/>
      <c r="I1" s="41"/>
      <c r="J1" s="26"/>
    </row>
    <row r="2" spans="1:10">
      <c r="A2" s="36"/>
      <c r="B2" s="40"/>
      <c r="C2" s="26"/>
      <c r="D2" s="35"/>
      <c r="E2" s="26"/>
      <c r="F2" s="43"/>
      <c r="G2" s="46"/>
      <c r="H2" s="41"/>
      <c r="I2" s="41"/>
      <c r="J2" s="26"/>
    </row>
    <row r="3" spans="1:10" ht="25.5">
      <c r="A3" s="36"/>
      <c r="B3" s="40"/>
      <c r="C3" s="26"/>
      <c r="D3" s="35"/>
      <c r="E3" s="26"/>
      <c r="F3" s="86" t="s">
        <v>30</v>
      </c>
      <c r="G3" s="117" t="s">
        <v>31</v>
      </c>
      <c r="H3" s="116" t="s">
        <v>32</v>
      </c>
      <c r="I3" s="116" t="s">
        <v>163</v>
      </c>
      <c r="J3" s="26"/>
    </row>
    <row r="4" spans="1:10" ht="81" customHeight="1">
      <c r="A4" s="36" t="s">
        <v>171</v>
      </c>
      <c r="B4" s="37" t="s">
        <v>2</v>
      </c>
      <c r="C4" s="26"/>
      <c r="D4" s="160" t="s">
        <v>304</v>
      </c>
      <c r="E4" s="39"/>
      <c r="F4" s="44" t="s">
        <v>179</v>
      </c>
      <c r="G4" s="114">
        <v>342.95</v>
      </c>
      <c r="H4" s="355"/>
      <c r="I4" s="41">
        <f>G4*H4</f>
        <v>0</v>
      </c>
      <c r="J4" s="26" t="s">
        <v>164</v>
      </c>
    </row>
    <row r="5" spans="1:10">
      <c r="A5" s="36"/>
      <c r="B5" s="37"/>
      <c r="C5" s="26"/>
      <c r="D5" s="35"/>
      <c r="E5" s="39"/>
      <c r="F5" s="44"/>
      <c r="G5" s="114"/>
      <c r="H5" s="41"/>
      <c r="I5" s="41"/>
      <c r="J5" s="26"/>
    </row>
    <row r="6" spans="1:10" ht="69.75" customHeight="1">
      <c r="A6" s="36" t="s">
        <v>171</v>
      </c>
      <c r="B6" s="37" t="s">
        <v>3</v>
      </c>
      <c r="C6" s="26"/>
      <c r="D6" s="157" t="s">
        <v>321</v>
      </c>
      <c r="E6" s="39"/>
      <c r="F6" s="44" t="s">
        <v>179</v>
      </c>
      <c r="G6" s="114">
        <v>342.95</v>
      </c>
      <c r="H6" s="355"/>
      <c r="I6" s="41">
        <f>G6*H6</f>
        <v>0</v>
      </c>
      <c r="J6" s="26" t="s">
        <v>164</v>
      </c>
    </row>
    <row r="7" spans="1:10">
      <c r="A7" s="36"/>
      <c r="B7" s="37"/>
      <c r="C7" s="26"/>
      <c r="D7" s="35"/>
      <c r="E7" s="39"/>
      <c r="F7" s="44"/>
      <c r="G7" s="114"/>
      <c r="H7" s="41"/>
      <c r="I7" s="41"/>
      <c r="J7" s="26"/>
    </row>
    <row r="8" spans="1:10" ht="66.75" customHeight="1">
      <c r="A8" s="36" t="s">
        <v>171</v>
      </c>
      <c r="B8" s="37" t="s">
        <v>4</v>
      </c>
      <c r="C8" s="26"/>
      <c r="D8" s="157" t="s">
        <v>364</v>
      </c>
      <c r="E8" s="39"/>
      <c r="F8" s="44" t="s">
        <v>179</v>
      </c>
      <c r="G8" s="114">
        <v>20</v>
      </c>
      <c r="H8" s="355"/>
      <c r="I8" s="41">
        <f>G8*H8</f>
        <v>0</v>
      </c>
      <c r="J8" s="26" t="s">
        <v>164</v>
      </c>
    </row>
    <row r="9" spans="1:10" ht="13.5" thickBot="1">
      <c r="A9" s="61"/>
      <c r="B9" s="62"/>
      <c r="C9" s="55"/>
      <c r="D9" s="56"/>
      <c r="E9" s="55"/>
      <c r="F9" s="63"/>
      <c r="G9" s="67"/>
      <c r="H9" s="68"/>
      <c r="I9" s="68"/>
      <c r="J9" s="26"/>
    </row>
    <row r="10" spans="1:10" ht="18.75">
      <c r="A10" s="48" t="s">
        <v>190</v>
      </c>
      <c r="B10" s="49"/>
      <c r="C10" s="54"/>
      <c r="D10" s="54" t="s">
        <v>203</v>
      </c>
      <c r="E10" s="42"/>
      <c r="F10" s="52"/>
      <c r="G10" s="59"/>
      <c r="H10" s="60"/>
      <c r="I10" s="60">
        <f>SUM(I4:I8)</f>
        <v>0</v>
      </c>
      <c r="J10" s="102" t="s">
        <v>164</v>
      </c>
    </row>
    <row r="14" spans="1:10">
      <c r="D14" s="35"/>
    </row>
  </sheetData>
  <sheetProtection password="CC1A" sheet="1" objects="1" scenarios="1"/>
  <pageMargins left="0.70866141732283472" right="0.70866141732283472" top="0.74803149606299213" bottom="0.74803149606299213" header="0.31496062992125984" footer="0.31496062992125984"/>
  <pageSetup paperSize="9" scale="79"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showZeros="0" topLeftCell="A6" zoomScale="110" zoomScaleNormal="110" workbookViewId="0">
      <selection activeCell="D30" sqref="D30"/>
    </sheetView>
  </sheetViews>
  <sheetFormatPr defaultColWidth="8.85546875" defaultRowHeight="12.75"/>
  <cols>
    <col min="1" max="1" width="4.140625" style="36" customWidth="1"/>
    <col min="2" max="2" width="3.7109375" style="37" customWidth="1"/>
    <col min="3" max="3" width="2.42578125" style="26" customWidth="1"/>
    <col min="4" max="4" width="56.7109375" style="35" customWidth="1"/>
    <col min="5" max="5" width="4.85546875" style="39" customWidth="1"/>
    <col min="6" max="6" width="7.85546875" style="45" customWidth="1"/>
    <col min="7" max="7" width="10" style="46" customWidth="1"/>
    <col min="8" max="8" width="8.7109375" style="41" customWidth="1"/>
    <col min="9" max="9" width="11.5703125" style="41" customWidth="1"/>
    <col min="10" max="10" width="4" style="26" customWidth="1"/>
    <col min="11" max="16384" width="8.85546875" style="26"/>
  </cols>
  <sheetData>
    <row r="1" spans="1:12" ht="20.25" thickTop="1" thickBot="1">
      <c r="A1" s="364" t="s">
        <v>201</v>
      </c>
      <c r="B1" s="80"/>
      <c r="C1" s="81"/>
      <c r="D1" s="84" t="s">
        <v>29</v>
      </c>
    </row>
    <row r="2" spans="1:12" ht="13.5" thickTop="1"/>
    <row r="3" spans="1:12" ht="32.25" customHeight="1">
      <c r="F3" s="87" t="s">
        <v>30</v>
      </c>
      <c r="G3" s="118" t="s">
        <v>31</v>
      </c>
      <c r="H3" s="119" t="s">
        <v>162</v>
      </c>
      <c r="I3" s="119" t="s">
        <v>165</v>
      </c>
    </row>
    <row r="4" spans="1:12" ht="103.5" customHeight="1">
      <c r="A4" s="36" t="s">
        <v>184</v>
      </c>
      <c r="B4" s="37" t="s">
        <v>2</v>
      </c>
      <c r="D4" s="35" t="s">
        <v>276</v>
      </c>
      <c r="F4" s="44" t="s">
        <v>23</v>
      </c>
      <c r="G4" s="114">
        <f>1050*1.05</f>
        <v>1102.5</v>
      </c>
      <c r="H4" s="355"/>
      <c r="I4" s="41">
        <f>G4*H4</f>
        <v>0</v>
      </c>
      <c r="J4" s="73" t="s">
        <v>164</v>
      </c>
    </row>
    <row r="6" spans="1:12" ht="63.75">
      <c r="A6" s="36" t="s">
        <v>184</v>
      </c>
      <c r="B6" s="40" t="s">
        <v>3</v>
      </c>
      <c r="D6" s="144" t="s">
        <v>277</v>
      </c>
      <c r="E6" s="26"/>
      <c r="F6" s="44" t="s">
        <v>23</v>
      </c>
      <c r="G6" s="114">
        <v>190.05</v>
      </c>
      <c r="H6" s="355"/>
      <c r="I6" s="41">
        <f>G6*H6</f>
        <v>0</v>
      </c>
      <c r="J6" s="26" t="s">
        <v>164</v>
      </c>
      <c r="L6" s="32"/>
    </row>
    <row r="7" spans="1:12" ht="15" customHeight="1">
      <c r="B7" s="40"/>
      <c r="D7" s="144"/>
      <c r="E7" s="26"/>
      <c r="F7" s="44"/>
      <c r="G7" s="114"/>
      <c r="L7" s="32"/>
    </row>
    <row r="8" spans="1:12" ht="55.5" customHeight="1">
      <c r="A8" s="36" t="s">
        <v>184</v>
      </c>
      <c r="B8" s="40" t="s">
        <v>4</v>
      </c>
      <c r="D8" s="158" t="s">
        <v>278</v>
      </c>
      <c r="E8" s="26"/>
      <c r="F8" s="44" t="s">
        <v>23</v>
      </c>
      <c r="G8" s="114">
        <v>190.05</v>
      </c>
      <c r="H8" s="355"/>
      <c r="I8" s="41">
        <f>G8*H8</f>
        <v>0</v>
      </c>
      <c r="J8" s="26" t="s">
        <v>164</v>
      </c>
      <c r="L8" s="32"/>
    </row>
    <row r="9" spans="1:12">
      <c r="F9" s="44"/>
      <c r="G9" s="114"/>
    </row>
    <row r="10" spans="1:12" ht="28.5" customHeight="1">
      <c r="A10" s="36" t="s">
        <v>184</v>
      </c>
      <c r="B10" s="37" t="s">
        <v>5</v>
      </c>
      <c r="D10" s="157" t="s">
        <v>279</v>
      </c>
      <c r="F10" s="44" t="s">
        <v>23</v>
      </c>
      <c r="G10" s="114">
        <v>180</v>
      </c>
      <c r="H10" s="355"/>
      <c r="I10" s="41">
        <f>G10*H10</f>
        <v>0</v>
      </c>
      <c r="J10" s="26" t="s">
        <v>164</v>
      </c>
    </row>
    <row r="11" spans="1:12">
      <c r="F11" s="44"/>
      <c r="G11" s="114"/>
    </row>
    <row r="12" spans="1:12" ht="54.75" customHeight="1">
      <c r="A12" s="36" t="s">
        <v>184</v>
      </c>
      <c r="B12" s="37" t="s">
        <v>6</v>
      </c>
      <c r="D12" s="157" t="s">
        <v>332</v>
      </c>
      <c r="F12" s="44" t="s">
        <v>22</v>
      </c>
      <c r="G12" s="114">
        <v>3.1</v>
      </c>
      <c r="H12" s="355"/>
      <c r="I12" s="41">
        <f>G12*H12</f>
        <v>0</v>
      </c>
      <c r="J12" s="26" t="s">
        <v>164</v>
      </c>
    </row>
    <row r="13" spans="1:12">
      <c r="F13" s="44"/>
      <c r="G13" s="114"/>
    </row>
    <row r="14" spans="1:12" ht="54" customHeight="1">
      <c r="A14" s="36" t="s">
        <v>184</v>
      </c>
      <c r="B14" s="37" t="s">
        <v>7</v>
      </c>
      <c r="D14" s="157" t="s">
        <v>333</v>
      </c>
      <c r="F14" s="44"/>
      <c r="G14" s="114"/>
    </row>
    <row r="15" spans="1:12">
      <c r="D15" s="157" t="s">
        <v>280</v>
      </c>
      <c r="F15" s="44" t="s">
        <v>22</v>
      </c>
      <c r="G15" s="114">
        <v>9.9499999999999993</v>
      </c>
      <c r="H15" s="355"/>
      <c r="I15" s="41">
        <f t="shared" ref="I15:I16" si="0">G15*H15</f>
        <v>0</v>
      </c>
      <c r="J15" s="26" t="s">
        <v>164</v>
      </c>
    </row>
    <row r="16" spans="1:12">
      <c r="D16" s="157" t="s">
        <v>281</v>
      </c>
      <c r="F16" s="44" t="s">
        <v>22</v>
      </c>
      <c r="G16" s="114">
        <v>23.95</v>
      </c>
      <c r="H16" s="355"/>
      <c r="I16" s="41">
        <f t="shared" si="0"/>
        <v>0</v>
      </c>
      <c r="J16" s="26" t="s">
        <v>164</v>
      </c>
    </row>
    <row r="17" spans="1:11">
      <c r="F17" s="44"/>
      <c r="G17" s="114"/>
    </row>
    <row r="18" spans="1:11" ht="52.5" customHeight="1">
      <c r="A18" s="36" t="s">
        <v>184</v>
      </c>
      <c r="B18" s="37" t="s">
        <v>8</v>
      </c>
      <c r="D18" s="158" t="s">
        <v>296</v>
      </c>
      <c r="F18" s="44" t="s">
        <v>15</v>
      </c>
      <c r="G18" s="114">
        <v>7</v>
      </c>
      <c r="H18" s="355"/>
      <c r="I18" s="41">
        <f>G18*H18</f>
        <v>0</v>
      </c>
      <c r="J18" s="26" t="s">
        <v>164</v>
      </c>
    </row>
    <row r="19" spans="1:11">
      <c r="F19" s="44"/>
      <c r="G19" s="114"/>
    </row>
    <row r="20" spans="1:11" ht="28.5" customHeight="1">
      <c r="A20" s="36" t="s">
        <v>184</v>
      </c>
      <c r="B20" s="37" t="s">
        <v>13</v>
      </c>
      <c r="D20" s="144" t="s">
        <v>365</v>
      </c>
      <c r="F20" s="44" t="s">
        <v>15</v>
      </c>
      <c r="G20" s="114">
        <v>2</v>
      </c>
      <c r="H20" s="355"/>
      <c r="I20" s="41">
        <f>G20*H20</f>
        <v>0</v>
      </c>
      <c r="J20" s="26" t="s">
        <v>164</v>
      </c>
      <c r="K20" s="151"/>
    </row>
    <row r="21" spans="1:11">
      <c r="F21" s="44"/>
      <c r="G21" s="114"/>
    </row>
    <row r="22" spans="1:11" ht="67.5" customHeight="1">
      <c r="A22" s="36" t="s">
        <v>184</v>
      </c>
      <c r="B22" s="37" t="s">
        <v>14</v>
      </c>
      <c r="D22" s="158" t="s">
        <v>287</v>
      </c>
      <c r="F22" s="44" t="s">
        <v>23</v>
      </c>
      <c r="G22" s="114">
        <v>112.7</v>
      </c>
      <c r="H22" s="355"/>
      <c r="I22" s="41">
        <f>G22*H22</f>
        <v>0</v>
      </c>
      <c r="J22" s="26" t="s">
        <v>164</v>
      </c>
    </row>
    <row r="23" spans="1:11">
      <c r="F23" s="44"/>
      <c r="G23" s="114"/>
    </row>
    <row r="24" spans="1:11" ht="55.5" customHeight="1">
      <c r="A24" s="36" t="s">
        <v>184</v>
      </c>
      <c r="B24" s="37" t="s">
        <v>170</v>
      </c>
      <c r="D24" s="158" t="s">
        <v>286</v>
      </c>
      <c r="F24" s="44" t="s">
        <v>15</v>
      </c>
      <c r="G24" s="114">
        <v>11</v>
      </c>
      <c r="H24" s="355"/>
      <c r="I24" s="41">
        <f>G24*H24</f>
        <v>0</v>
      </c>
      <c r="J24" s="26" t="s">
        <v>164</v>
      </c>
    </row>
    <row r="25" spans="1:11">
      <c r="F25" s="44"/>
      <c r="G25" s="114"/>
    </row>
    <row r="26" spans="1:11" ht="76.5">
      <c r="A26" s="36" t="s">
        <v>184</v>
      </c>
      <c r="B26" s="37" t="s">
        <v>171</v>
      </c>
      <c r="D26" s="157" t="s">
        <v>334</v>
      </c>
      <c r="F26" s="44" t="s">
        <v>15</v>
      </c>
      <c r="G26" s="114">
        <v>6</v>
      </c>
      <c r="H26" s="355"/>
      <c r="I26" s="41">
        <f>G26*H26</f>
        <v>0</v>
      </c>
      <c r="J26" s="26" t="s">
        <v>164</v>
      </c>
    </row>
    <row r="28" spans="1:11" ht="45">
      <c r="A28" s="36" t="s">
        <v>184</v>
      </c>
      <c r="B28" s="37" t="s">
        <v>172</v>
      </c>
      <c r="D28" s="157" t="s">
        <v>322</v>
      </c>
      <c r="F28" s="44" t="s">
        <v>22</v>
      </c>
      <c r="G28" s="114">
        <v>5</v>
      </c>
      <c r="H28" s="355"/>
      <c r="I28" s="41">
        <f>G28*H28</f>
        <v>0</v>
      </c>
      <c r="J28" s="26" t="s">
        <v>164</v>
      </c>
    </row>
    <row r="30" spans="1:11" ht="51">
      <c r="A30" s="36" t="s">
        <v>184</v>
      </c>
      <c r="B30" s="37" t="s">
        <v>184</v>
      </c>
      <c r="D30" s="157" t="s">
        <v>951</v>
      </c>
      <c r="F30" s="44" t="s">
        <v>15</v>
      </c>
      <c r="G30" s="114">
        <v>2</v>
      </c>
      <c r="H30" s="355"/>
      <c r="I30" s="41">
        <f>G30*H30</f>
        <v>0</v>
      </c>
      <c r="J30" s="26" t="s">
        <v>164</v>
      </c>
    </row>
    <row r="31" spans="1:11" ht="13.5" thickBot="1">
      <c r="A31" s="61"/>
      <c r="B31" s="64"/>
      <c r="C31" s="55"/>
      <c r="D31" s="56"/>
      <c r="E31" s="65"/>
      <c r="F31" s="66"/>
      <c r="G31" s="67"/>
      <c r="H31" s="68"/>
      <c r="I31" s="68"/>
    </row>
    <row r="32" spans="1:11" ht="18.75">
      <c r="A32" s="365" t="s">
        <v>201</v>
      </c>
      <c r="B32" s="53"/>
      <c r="C32" s="53"/>
      <c r="D32" s="54" t="s">
        <v>202</v>
      </c>
      <c r="E32" s="42"/>
      <c r="F32" s="47"/>
      <c r="G32" s="59"/>
      <c r="H32" s="60"/>
      <c r="I32" s="60">
        <f>SUM(I4:I31)</f>
        <v>0</v>
      </c>
      <c r="J32" s="26" t="s">
        <v>164</v>
      </c>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7" fitToHeight="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G16" sqref="G16"/>
    </sheetView>
  </sheetViews>
  <sheetFormatPr defaultRowHeight="12.75"/>
  <cols>
    <col min="1" max="1" width="4" style="3" customWidth="1"/>
    <col min="2" max="2" width="4" style="4" customWidth="1"/>
    <col min="3" max="3" width="3" customWidth="1"/>
    <col min="4" max="4" width="38.7109375" style="5" customWidth="1"/>
    <col min="5" max="5" width="5" style="1" customWidth="1"/>
    <col min="6" max="6" width="12" customWidth="1"/>
    <col min="7" max="7" width="10.42578125" customWidth="1"/>
    <col min="8" max="8" width="12" customWidth="1"/>
  </cols>
  <sheetData>
    <row r="1" spans="1:8">
      <c r="A1" s="22"/>
      <c r="B1" s="6"/>
      <c r="C1" s="7"/>
      <c r="D1" s="23"/>
    </row>
    <row r="3" spans="1:8">
      <c r="F3" s="13"/>
      <c r="G3" s="13"/>
      <c r="H3" s="13"/>
    </row>
    <row r="4" spans="1:8">
      <c r="F4" s="13"/>
      <c r="G4" s="15"/>
      <c r="H4" s="15"/>
    </row>
    <row r="5" spans="1:8">
      <c r="F5" s="13"/>
      <c r="G5" s="15"/>
      <c r="H5" s="15"/>
    </row>
    <row r="6" spans="1:8">
      <c r="F6" s="17"/>
      <c r="G6" s="15"/>
      <c r="H6" s="15"/>
    </row>
    <row r="7" spans="1:8">
      <c r="F7" s="13"/>
      <c r="G7" s="15"/>
      <c r="H7" s="15"/>
    </row>
    <row r="8" spans="1:8">
      <c r="F8" s="13"/>
      <c r="G8" s="15"/>
      <c r="H8" s="15"/>
    </row>
    <row r="9" spans="1:8">
      <c r="F9" s="13"/>
      <c r="G9" s="15"/>
      <c r="H9" s="15"/>
    </row>
    <row r="10" spans="1:8">
      <c r="F10" s="13"/>
      <c r="G10" s="15"/>
      <c r="H10" s="15"/>
    </row>
    <row r="11" spans="1:8" ht="12.75" customHeight="1">
      <c r="F11" s="13"/>
      <c r="G11" s="15"/>
      <c r="H11" s="15"/>
    </row>
    <row r="12" spans="1:8" ht="12.75" customHeight="1">
      <c r="F12" s="13"/>
      <c r="G12" s="15"/>
      <c r="H12" s="15"/>
    </row>
    <row r="13" spans="1:8" ht="106.5" customHeight="1">
      <c r="F13" s="13"/>
      <c r="G13" s="15"/>
      <c r="H13" s="15"/>
    </row>
    <row r="14" spans="1:8" ht="12.75" customHeight="1">
      <c r="F14" s="18"/>
      <c r="G14" s="15"/>
      <c r="H14" s="15"/>
    </row>
    <row r="15" spans="1:8" ht="12.75" customHeight="1">
      <c r="F15" s="18"/>
      <c r="G15" s="15"/>
      <c r="H15" s="15"/>
    </row>
    <row r="16" spans="1:8">
      <c r="F16" s="13"/>
      <c r="G16" s="15"/>
      <c r="H16" s="15"/>
    </row>
    <row r="17" spans="2:8">
      <c r="F17" s="13"/>
      <c r="G17" s="15"/>
      <c r="H17" s="15"/>
    </row>
    <row r="18" spans="2:8">
      <c r="F18" s="13"/>
      <c r="G18" s="15"/>
      <c r="H18" s="15"/>
    </row>
    <row r="19" spans="2:8">
      <c r="B19" s="11"/>
      <c r="C19" s="9"/>
      <c r="D19" s="10"/>
      <c r="E19" s="8"/>
      <c r="F19" s="14"/>
      <c r="G19" s="16"/>
      <c r="H19" s="15"/>
    </row>
    <row r="20" spans="2:8">
      <c r="F20" s="13"/>
      <c r="G20" s="15"/>
      <c r="H20" s="15"/>
    </row>
    <row r="21" spans="2:8">
      <c r="F21" s="13"/>
      <c r="G21" s="15"/>
      <c r="H21" s="15"/>
    </row>
    <row r="22" spans="2:8">
      <c r="F22" s="13"/>
      <c r="G22" s="15"/>
      <c r="H22" s="15"/>
    </row>
    <row r="23" spans="2:8">
      <c r="F23" s="13"/>
      <c r="G23" s="15"/>
      <c r="H23" s="15"/>
    </row>
    <row r="24" spans="2:8">
      <c r="F24" s="18"/>
      <c r="G24" s="15"/>
      <c r="H24" s="15"/>
    </row>
    <row r="25" spans="2:8">
      <c r="F25" s="18"/>
      <c r="G25" s="15"/>
      <c r="H25" s="15"/>
    </row>
    <row r="26" spans="2:8">
      <c r="F26" s="18"/>
      <c r="G26" s="15"/>
      <c r="H26" s="15"/>
    </row>
    <row r="27" spans="2:8">
      <c r="F27" s="18"/>
      <c r="G27" s="15"/>
      <c r="H27" s="15"/>
    </row>
    <row r="28" spans="2:8">
      <c r="F28" s="18"/>
      <c r="G28" s="15"/>
      <c r="H28" s="15"/>
    </row>
    <row r="29" spans="2:8">
      <c r="F29" s="18"/>
      <c r="G29" s="15"/>
      <c r="H29" s="15"/>
    </row>
    <row r="30" spans="2:8">
      <c r="F30" s="13"/>
      <c r="G30" s="15"/>
      <c r="H30" s="15"/>
    </row>
    <row r="31" spans="2:8">
      <c r="F31" s="13"/>
      <c r="G31" s="15"/>
      <c r="H31" s="15"/>
    </row>
    <row r="32" spans="2:8">
      <c r="F32" s="13"/>
      <c r="G32" s="15"/>
      <c r="H32" s="15"/>
    </row>
    <row r="33" spans="1:8">
      <c r="F33" s="13"/>
      <c r="G33" s="15"/>
      <c r="H33" s="15"/>
    </row>
    <row r="34" spans="1:8">
      <c r="F34" s="13"/>
      <c r="G34" s="15"/>
      <c r="H34" s="15"/>
    </row>
    <row r="35" spans="1:8">
      <c r="F35" s="18"/>
      <c r="G35" s="15"/>
      <c r="H35" s="15"/>
    </row>
    <row r="36" spans="1:8">
      <c r="F36" s="18"/>
      <c r="G36" s="15"/>
      <c r="H36" s="15"/>
    </row>
    <row r="37" spans="1:8">
      <c r="F37" s="18"/>
      <c r="G37" s="15"/>
      <c r="H37" s="15"/>
    </row>
    <row r="38" spans="1:8">
      <c r="F38" s="18"/>
      <c r="G38" s="15"/>
      <c r="H38" s="15"/>
    </row>
    <row r="39" spans="1:8">
      <c r="F39" s="18"/>
      <c r="G39" s="15"/>
      <c r="H39" s="15"/>
    </row>
    <row r="40" spans="1:8">
      <c r="F40" s="18"/>
      <c r="G40" s="15"/>
      <c r="H40" s="15"/>
    </row>
    <row r="41" spans="1:8">
      <c r="F41" s="18"/>
      <c r="G41" s="15"/>
      <c r="H41" s="15"/>
    </row>
    <row r="42" spans="1:8">
      <c r="F42" s="18"/>
      <c r="G42" s="15"/>
      <c r="H42" s="15"/>
    </row>
    <row r="43" spans="1:8">
      <c r="F43" s="18"/>
      <c r="G43" s="15"/>
      <c r="H43" s="15"/>
    </row>
    <row r="44" spans="1:8" ht="29.25" customHeight="1">
      <c r="F44" s="18"/>
      <c r="G44" s="15"/>
      <c r="H44" s="15"/>
    </row>
    <row r="45" spans="1:8">
      <c r="F45" s="18"/>
      <c r="G45" s="15"/>
      <c r="H45" s="15"/>
    </row>
    <row r="46" spans="1:8">
      <c r="G46" s="15"/>
      <c r="H46" s="15"/>
    </row>
    <row r="47" spans="1:8">
      <c r="G47" s="15"/>
      <c r="H47" s="15"/>
    </row>
    <row r="48" spans="1:8">
      <c r="A48" s="22"/>
      <c r="B48" s="11"/>
      <c r="C48" s="9"/>
      <c r="D48" s="24"/>
      <c r="E48" s="9"/>
      <c r="F48" s="9"/>
      <c r="G48" s="25"/>
      <c r="H48" s="16"/>
    </row>
  </sheetData>
  <phoneticPr fontId="0" type="noConversion"/>
  <pageMargins left="0.75" right="0.75" top="1" bottom="1" header="0.5" footer="0.5"/>
  <pageSetup paperSize="9" orientation="portrait" r:id="rId1"/>
  <headerFooter alignWithMargins="0">
    <oddHeader>&amp;C&amp;"Dutch801 RmHd BT,Roman Bold Italic"&amp;8&amp;F</oddHeader>
    <oddFooter>&amp;C&amp;"Dutch801 RmHd BT,Roman Bold Italic"&amp;8GRA\. RADOVI VODOVODA I KANALIZACIJE</oddFooter>
  </headerFooter>
  <rowBreaks count="1" manualBreakCount="1">
    <brk id="27"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18" sqref="F18"/>
    </sheetView>
  </sheetViews>
  <sheetFormatPr defaultRowHeight="12.75"/>
  <cols>
    <col min="1" max="1" width="4" style="3" customWidth="1"/>
    <col min="2" max="2" width="4" style="4" customWidth="1"/>
    <col min="3" max="3" width="3" customWidth="1"/>
    <col min="4" max="4" width="38.7109375" style="2" customWidth="1"/>
    <col min="5" max="5" width="5" style="1" customWidth="1"/>
    <col min="6" max="6" width="12" customWidth="1"/>
    <col min="7" max="7" width="10.42578125" customWidth="1"/>
    <col min="8" max="8" width="12" customWidth="1"/>
  </cols>
  <sheetData>
    <row r="1" spans="1:8">
      <c r="A1" s="20"/>
      <c r="B1" s="21"/>
      <c r="C1" s="21"/>
      <c r="D1" s="12"/>
    </row>
    <row r="3" spans="1:8">
      <c r="F3" s="13"/>
      <c r="G3" s="13"/>
      <c r="H3" s="13"/>
    </row>
    <row r="4" spans="1:8">
      <c r="F4" s="13"/>
      <c r="G4" s="15"/>
      <c r="H4" s="15"/>
    </row>
    <row r="5" spans="1:8">
      <c r="F5" s="13"/>
      <c r="G5" s="15"/>
      <c r="H5" s="15"/>
    </row>
    <row r="6" spans="1:8">
      <c r="F6" s="17"/>
      <c r="G6" s="15"/>
      <c r="H6" s="15"/>
    </row>
    <row r="7" spans="1:8">
      <c r="F7" s="13"/>
      <c r="G7" s="15"/>
      <c r="H7" s="15"/>
    </row>
    <row r="8" spans="1:8">
      <c r="F8" s="13"/>
      <c r="G8" s="15"/>
      <c r="H8" s="15"/>
    </row>
    <row r="9" spans="1:8">
      <c r="F9" s="13"/>
      <c r="G9" s="15"/>
      <c r="H9" s="15"/>
    </row>
    <row r="10" spans="1:8">
      <c r="F10" s="13"/>
      <c r="G10" s="15"/>
      <c r="H10" s="15"/>
    </row>
    <row r="11" spans="1:8" ht="114.75" customHeight="1">
      <c r="D11" s="5"/>
      <c r="F11" s="13"/>
      <c r="G11" s="15"/>
      <c r="H11" s="15"/>
    </row>
    <row r="12" spans="1:8" ht="11.25" customHeight="1">
      <c r="F12" s="13"/>
      <c r="G12" s="15"/>
      <c r="H12" s="15"/>
    </row>
    <row r="13" spans="1:8">
      <c r="D13" s="5"/>
      <c r="F13" s="13"/>
      <c r="G13" s="15"/>
      <c r="H13" s="15"/>
    </row>
    <row r="14" spans="1:8">
      <c r="F14" s="13"/>
      <c r="G14" s="15"/>
      <c r="H14" s="15"/>
    </row>
    <row r="15" spans="1:8" ht="65.25" customHeight="1">
      <c r="D15" s="5"/>
      <c r="F15" s="13"/>
      <c r="G15" s="15"/>
      <c r="H15" s="15"/>
    </row>
    <row r="16" spans="1:8">
      <c r="F16" s="13"/>
      <c r="G16" s="15"/>
      <c r="H16" s="15"/>
    </row>
    <row r="17" spans="1:8">
      <c r="H17" s="15"/>
    </row>
    <row r="18" spans="1:8">
      <c r="H18" s="15"/>
    </row>
    <row r="19" spans="1:8">
      <c r="A19" s="9"/>
      <c r="B19" s="9"/>
      <c r="C19" s="9"/>
      <c r="D19" s="12"/>
      <c r="E19" s="8"/>
      <c r="F19" s="19"/>
      <c r="G19" s="19"/>
      <c r="H19" s="16"/>
    </row>
  </sheetData>
  <phoneticPr fontId="0" type="noConversion"/>
  <pageMargins left="0.75" right="0.75" top="1" bottom="1" header="0.5" footer="0.5"/>
  <pageSetup paperSize="9" orientation="portrait" r:id="rId1"/>
  <headerFooter alignWithMargins="0">
    <oddHeader>&amp;C&amp;"Dutch801 RmHd BT,Roman Bold Italic"&amp;8&amp;F</oddHeader>
    <oddFooter>&amp;C&amp;"Dutch801 RmHd BT,Roman Bold Italic"&amp;8&amp;A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2"/>
  <sheetViews>
    <sheetView showGridLines="0" topLeftCell="A116" workbookViewId="0">
      <selection activeCell="A3" sqref="A3"/>
    </sheetView>
  </sheetViews>
  <sheetFormatPr defaultRowHeight="12.75"/>
  <cols>
    <col min="1" max="6" width="9.140625" style="95"/>
    <col min="7" max="7" width="8.7109375" style="95" customWidth="1"/>
    <col min="8" max="8" width="30.140625" style="95" hidden="1" customWidth="1"/>
    <col min="9" max="16384" width="9.140625" style="95"/>
  </cols>
  <sheetData>
    <row r="1" spans="1:13" ht="8.25" customHeight="1" thickBot="1">
      <c r="A1" s="89"/>
      <c r="B1" s="90"/>
      <c r="C1" s="91"/>
      <c r="D1" s="92"/>
      <c r="E1" s="92"/>
      <c r="F1" s="93"/>
      <c r="G1" s="91"/>
      <c r="H1" s="91"/>
      <c r="I1" s="94"/>
      <c r="J1" s="94"/>
      <c r="K1" s="94"/>
      <c r="L1" s="94"/>
      <c r="M1" s="94"/>
    </row>
    <row r="2" spans="1:13" ht="24.75" customHeight="1" thickBot="1">
      <c r="A2" s="90"/>
      <c r="B2" s="96"/>
      <c r="C2" s="443" t="s">
        <v>45</v>
      </c>
      <c r="D2" s="444"/>
      <c r="E2" s="445"/>
      <c r="F2" s="90"/>
      <c r="G2" s="97"/>
      <c r="H2" s="90"/>
      <c r="I2" s="94"/>
      <c r="J2" s="94"/>
      <c r="K2" s="94"/>
      <c r="L2" s="94"/>
      <c r="M2" s="94"/>
    </row>
    <row r="3" spans="1:13" ht="21" customHeight="1">
      <c r="A3" s="89"/>
      <c r="B3" s="446"/>
      <c r="C3" s="446"/>
      <c r="D3" s="446"/>
      <c r="E3" s="446"/>
      <c r="F3" s="446"/>
      <c r="G3" s="446"/>
      <c r="H3" s="446"/>
      <c r="I3" s="94"/>
      <c r="J3" s="94"/>
      <c r="K3" s="94"/>
      <c r="L3" s="94"/>
      <c r="M3" s="94"/>
    </row>
    <row r="4" spans="1:13">
      <c r="A4" s="447"/>
      <c r="B4" s="447"/>
      <c r="C4" s="447"/>
      <c r="D4" s="447"/>
      <c r="E4" s="447"/>
      <c r="F4" s="447"/>
      <c r="G4" s="447"/>
      <c r="H4" s="447"/>
      <c r="I4" s="94"/>
      <c r="J4" s="94"/>
      <c r="K4" s="94"/>
      <c r="L4" s="94"/>
      <c r="M4" s="94"/>
    </row>
    <row r="5" spans="1:13" ht="60.75" customHeight="1">
      <c r="A5" s="434" t="s">
        <v>33</v>
      </c>
      <c r="B5" s="434"/>
      <c r="C5" s="434"/>
      <c r="D5" s="434"/>
      <c r="E5" s="434"/>
      <c r="F5" s="434"/>
      <c r="G5" s="434"/>
      <c r="H5" s="434"/>
      <c r="I5" s="94"/>
      <c r="J5" s="94"/>
      <c r="K5" s="94"/>
      <c r="L5" s="94"/>
      <c r="M5" s="94"/>
    </row>
    <row r="6" spans="1:13" ht="45" customHeight="1">
      <c r="A6" s="434" t="s">
        <v>34</v>
      </c>
      <c r="B6" s="434"/>
      <c r="C6" s="434"/>
      <c r="D6" s="434"/>
      <c r="E6" s="434"/>
      <c r="F6" s="434"/>
      <c r="G6" s="434"/>
      <c r="H6" s="434"/>
      <c r="I6" s="94"/>
      <c r="J6" s="94"/>
      <c r="K6" s="94"/>
      <c r="L6" s="94"/>
      <c r="M6" s="94"/>
    </row>
    <row r="7" spans="1:13" ht="32.25" customHeight="1">
      <c r="A7" s="434" t="s">
        <v>35</v>
      </c>
      <c r="B7" s="434"/>
      <c r="C7" s="434"/>
      <c r="D7" s="434"/>
      <c r="E7" s="434"/>
      <c r="F7" s="434"/>
      <c r="G7" s="434"/>
      <c r="H7" s="434"/>
      <c r="I7" s="94"/>
      <c r="J7" s="94"/>
      <c r="K7" s="94"/>
      <c r="L7" s="94"/>
      <c r="M7" s="94"/>
    </row>
    <row r="8" spans="1:13" ht="44.25" customHeight="1">
      <c r="A8" s="434" t="s">
        <v>36</v>
      </c>
      <c r="B8" s="434"/>
      <c r="C8" s="434"/>
      <c r="D8" s="434"/>
      <c r="E8" s="434"/>
      <c r="F8" s="434"/>
      <c r="G8" s="434"/>
      <c r="H8" s="434"/>
      <c r="I8" s="94"/>
      <c r="J8" s="94"/>
      <c r="K8" s="94"/>
      <c r="L8" s="94"/>
      <c r="M8" s="94"/>
    </row>
    <row r="9" spans="1:13" ht="30.75" customHeight="1">
      <c r="A9" s="434" t="s">
        <v>37</v>
      </c>
      <c r="B9" s="434"/>
      <c r="C9" s="434"/>
      <c r="D9" s="434"/>
      <c r="E9" s="434"/>
      <c r="F9" s="434"/>
      <c r="G9" s="434"/>
      <c r="H9" s="434"/>
      <c r="I9" s="94"/>
      <c r="J9" s="94"/>
      <c r="K9" s="94"/>
      <c r="L9" s="94"/>
      <c r="M9" s="94"/>
    </row>
    <row r="10" spans="1:13" ht="37.5" customHeight="1">
      <c r="A10" s="434" t="s">
        <v>38</v>
      </c>
      <c r="B10" s="434"/>
      <c r="C10" s="434"/>
      <c r="D10" s="434"/>
      <c r="E10" s="434"/>
      <c r="F10" s="434"/>
      <c r="G10" s="434"/>
      <c r="H10" s="434"/>
      <c r="I10" s="94"/>
      <c r="J10" s="94"/>
      <c r="K10" s="94"/>
      <c r="L10" s="94"/>
      <c r="M10" s="94"/>
    </row>
    <row r="11" spans="1:13" ht="123" customHeight="1">
      <c r="A11" s="434" t="s">
        <v>39</v>
      </c>
      <c r="B11" s="434"/>
      <c r="C11" s="434"/>
      <c r="D11" s="434"/>
      <c r="E11" s="434"/>
      <c r="F11" s="434"/>
      <c r="G11" s="434"/>
      <c r="H11" s="434"/>
      <c r="I11" s="94"/>
      <c r="J11" s="94"/>
      <c r="K11" s="94"/>
      <c r="L11" s="94"/>
      <c r="M11" s="94"/>
    </row>
    <row r="12" spans="1:13" ht="27" customHeight="1">
      <c r="A12" s="434" t="s">
        <v>40</v>
      </c>
      <c r="B12" s="434"/>
      <c r="C12" s="434"/>
      <c r="D12" s="434"/>
      <c r="E12" s="434"/>
      <c r="F12" s="434"/>
      <c r="G12" s="434"/>
      <c r="H12" s="434"/>
      <c r="I12" s="94"/>
      <c r="J12" s="94"/>
      <c r="K12" s="94"/>
      <c r="L12" s="94"/>
      <c r="M12" s="94"/>
    </row>
    <row r="13" spans="1:13" ht="55.5" customHeight="1">
      <c r="A13" s="434" t="s">
        <v>41</v>
      </c>
      <c r="B13" s="434"/>
      <c r="C13" s="434"/>
      <c r="D13" s="434"/>
      <c r="E13" s="434"/>
      <c r="F13" s="434"/>
      <c r="G13" s="434"/>
      <c r="H13" s="434"/>
      <c r="I13" s="94"/>
      <c r="J13" s="94"/>
      <c r="K13" s="94"/>
      <c r="L13" s="94"/>
      <c r="M13" s="94"/>
    </row>
    <row r="14" spans="1:13" ht="15" customHeight="1">
      <c r="A14" s="434" t="s">
        <v>42</v>
      </c>
      <c r="B14" s="434"/>
      <c r="C14" s="434"/>
      <c r="D14" s="434"/>
      <c r="E14" s="434"/>
      <c r="F14" s="434"/>
      <c r="G14" s="434"/>
      <c r="H14" s="434"/>
      <c r="I14" s="94"/>
      <c r="J14" s="94"/>
      <c r="K14" s="94"/>
      <c r="L14" s="94"/>
      <c r="M14" s="94"/>
    </row>
    <row r="15" spans="1:13" ht="13.5" customHeight="1">
      <c r="A15" s="434" t="s">
        <v>43</v>
      </c>
      <c r="B15" s="434"/>
      <c r="C15" s="434"/>
      <c r="D15" s="434"/>
      <c r="E15" s="434"/>
      <c r="F15" s="434"/>
      <c r="G15" s="434"/>
      <c r="H15" s="434"/>
      <c r="I15" s="94"/>
      <c r="J15" s="94"/>
      <c r="K15" s="94"/>
      <c r="L15" s="94"/>
      <c r="M15" s="94"/>
    </row>
    <row r="16" spans="1:13" ht="29.25" customHeight="1">
      <c r="A16" s="434" t="s">
        <v>156</v>
      </c>
      <c r="B16" s="434"/>
      <c r="C16" s="434"/>
      <c r="D16" s="434"/>
      <c r="E16" s="434"/>
      <c r="F16" s="434"/>
      <c r="G16" s="434"/>
      <c r="H16" s="434"/>
      <c r="I16" s="94"/>
      <c r="J16" s="94"/>
      <c r="K16" s="94"/>
      <c r="L16" s="94"/>
      <c r="M16" s="94"/>
    </row>
    <row r="17" spans="1:13" ht="55.5" customHeight="1">
      <c r="A17" s="434" t="s">
        <v>44</v>
      </c>
      <c r="B17" s="434"/>
      <c r="C17" s="434"/>
      <c r="D17" s="434"/>
      <c r="E17" s="434"/>
      <c r="F17" s="434"/>
      <c r="G17" s="434"/>
      <c r="H17" s="434"/>
      <c r="I17" s="94"/>
      <c r="J17" s="94"/>
      <c r="K17" s="94"/>
      <c r="L17" s="94"/>
      <c r="M17" s="94"/>
    </row>
    <row r="18" spans="1:13" ht="13.5" thickBot="1">
      <c r="A18" s="435"/>
      <c r="B18" s="435"/>
      <c r="C18" s="435"/>
      <c r="D18" s="435"/>
      <c r="E18" s="435"/>
      <c r="F18" s="435"/>
      <c r="G18" s="435"/>
      <c r="H18" s="435"/>
      <c r="I18" s="94"/>
      <c r="J18" s="94"/>
      <c r="K18" s="94"/>
      <c r="L18" s="94"/>
      <c r="M18" s="94"/>
    </row>
    <row r="19" spans="1:13" ht="16.5" thickBot="1">
      <c r="A19" s="436" t="s">
        <v>46</v>
      </c>
      <c r="B19" s="437"/>
      <c r="C19" s="437"/>
      <c r="D19" s="437"/>
      <c r="E19" s="437"/>
      <c r="F19" s="437"/>
      <c r="G19" s="437"/>
      <c r="H19" s="98"/>
      <c r="I19" s="94"/>
      <c r="J19" s="94"/>
      <c r="K19" s="94"/>
      <c r="L19" s="94"/>
      <c r="M19" s="94"/>
    </row>
    <row r="20" spans="1:13">
      <c r="A20" s="438"/>
      <c r="B20" s="438"/>
      <c r="C20" s="438"/>
      <c r="D20" s="438"/>
      <c r="E20" s="438"/>
      <c r="F20" s="438"/>
      <c r="G20" s="438"/>
      <c r="H20" s="438"/>
      <c r="I20" s="94"/>
      <c r="J20" s="94"/>
      <c r="K20" s="94"/>
      <c r="L20" s="94"/>
      <c r="M20" s="94"/>
    </row>
    <row r="21" spans="1:13" ht="44.25" customHeight="1">
      <c r="A21" s="434" t="s">
        <v>47</v>
      </c>
      <c r="B21" s="434"/>
      <c r="C21" s="434"/>
      <c r="D21" s="434"/>
      <c r="E21" s="434"/>
      <c r="F21" s="434"/>
      <c r="G21" s="434"/>
      <c r="H21" s="434"/>
      <c r="I21" s="94"/>
      <c r="J21" s="94"/>
      <c r="K21" s="94"/>
      <c r="L21" s="94"/>
      <c r="M21" s="94"/>
    </row>
    <row r="22" spans="1:13" ht="52.5" customHeight="1">
      <c r="A22" s="434" t="s">
        <v>48</v>
      </c>
      <c r="B22" s="434"/>
      <c r="C22" s="434"/>
      <c r="D22" s="434"/>
      <c r="E22" s="434"/>
      <c r="F22" s="434"/>
      <c r="G22" s="434"/>
      <c r="H22" s="434"/>
      <c r="I22" s="94"/>
      <c r="J22" s="94"/>
      <c r="K22" s="94"/>
      <c r="L22" s="94"/>
      <c r="M22" s="94"/>
    </row>
    <row r="23" spans="1:13" ht="31.5" customHeight="1">
      <c r="A23" s="434" t="s">
        <v>49</v>
      </c>
      <c r="B23" s="434"/>
      <c r="C23" s="434"/>
      <c r="D23" s="434"/>
      <c r="E23" s="434"/>
      <c r="F23" s="434"/>
      <c r="G23" s="434"/>
      <c r="H23" s="434"/>
      <c r="I23" s="94"/>
      <c r="J23" s="94"/>
      <c r="K23" s="94"/>
      <c r="L23" s="94"/>
      <c r="M23" s="94"/>
    </row>
    <row r="24" spans="1:13" ht="13.5" thickBot="1">
      <c r="A24" s="435"/>
      <c r="B24" s="435"/>
      <c r="C24" s="435"/>
      <c r="D24" s="435"/>
      <c r="E24" s="435"/>
      <c r="F24" s="435"/>
      <c r="G24" s="435"/>
      <c r="H24" s="435"/>
      <c r="I24" s="94"/>
      <c r="J24" s="94"/>
      <c r="K24" s="94"/>
      <c r="L24" s="94"/>
      <c r="M24" s="94"/>
    </row>
    <row r="25" spans="1:13" ht="16.5" thickBot="1">
      <c r="A25" s="436" t="s">
        <v>50</v>
      </c>
      <c r="B25" s="437"/>
      <c r="C25" s="437"/>
      <c r="D25" s="437"/>
      <c r="E25" s="437"/>
      <c r="F25" s="437"/>
      <c r="G25" s="437"/>
      <c r="H25" s="99"/>
      <c r="I25" s="94"/>
      <c r="J25" s="94"/>
      <c r="K25" s="94"/>
      <c r="L25" s="94"/>
      <c r="M25" s="94"/>
    </row>
    <row r="26" spans="1:13">
      <c r="A26" s="438"/>
      <c r="B26" s="438"/>
      <c r="C26" s="438"/>
      <c r="D26" s="438"/>
      <c r="E26" s="438"/>
      <c r="F26" s="438"/>
      <c r="G26" s="438"/>
      <c r="H26" s="438"/>
      <c r="I26" s="94"/>
      <c r="J26" s="94"/>
      <c r="K26" s="94"/>
      <c r="L26" s="94"/>
      <c r="M26" s="94"/>
    </row>
    <row r="27" spans="1:13" ht="59.25" customHeight="1">
      <c r="A27" s="434" t="s">
        <v>51</v>
      </c>
      <c r="B27" s="434"/>
      <c r="C27" s="434"/>
      <c r="D27" s="434"/>
      <c r="E27" s="434"/>
      <c r="F27" s="434"/>
      <c r="G27" s="434"/>
      <c r="H27" s="434"/>
      <c r="I27" s="94"/>
      <c r="J27" s="94"/>
      <c r="K27" s="94"/>
      <c r="L27" s="94"/>
      <c r="M27" s="94"/>
    </row>
    <row r="28" spans="1:13" ht="14.25" customHeight="1" thickBot="1">
      <c r="A28" s="438"/>
      <c r="B28" s="438"/>
      <c r="C28" s="438"/>
      <c r="D28" s="438"/>
      <c r="E28" s="438"/>
      <c r="F28" s="438"/>
      <c r="G28" s="438"/>
      <c r="H28" s="438"/>
      <c r="I28" s="94"/>
      <c r="J28" s="94"/>
      <c r="K28" s="94"/>
      <c r="L28" s="94"/>
      <c r="M28" s="94"/>
    </row>
    <row r="29" spans="1:13" ht="16.5" thickBot="1">
      <c r="A29" s="436" t="s">
        <v>52</v>
      </c>
      <c r="B29" s="437"/>
      <c r="C29" s="437"/>
      <c r="D29" s="437"/>
      <c r="E29" s="437"/>
      <c r="F29" s="437"/>
      <c r="G29" s="437"/>
      <c r="H29" s="99"/>
      <c r="I29" s="94"/>
      <c r="J29" s="94"/>
      <c r="K29" s="94"/>
      <c r="L29" s="94"/>
      <c r="M29" s="94"/>
    </row>
    <row r="30" spans="1:13">
      <c r="A30" s="438"/>
      <c r="B30" s="438"/>
      <c r="C30" s="438"/>
      <c r="D30" s="438"/>
      <c r="E30" s="438"/>
      <c r="F30" s="438"/>
      <c r="G30" s="438"/>
      <c r="H30" s="438"/>
      <c r="I30" s="94"/>
      <c r="J30" s="94"/>
      <c r="K30" s="94"/>
      <c r="L30" s="94"/>
      <c r="M30" s="94"/>
    </row>
    <row r="31" spans="1:13" ht="37.5" customHeight="1">
      <c r="A31" s="434" t="s">
        <v>194</v>
      </c>
      <c r="B31" s="434"/>
      <c r="C31" s="434"/>
      <c r="D31" s="434"/>
      <c r="E31" s="434"/>
      <c r="F31" s="434"/>
      <c r="G31" s="434"/>
      <c r="H31" s="434"/>
      <c r="I31" s="94"/>
      <c r="J31" s="94"/>
      <c r="K31" s="94"/>
      <c r="L31" s="94"/>
      <c r="M31" s="94"/>
    </row>
    <row r="32" spans="1:13" ht="33.75" customHeight="1">
      <c r="A32" s="434" t="s">
        <v>53</v>
      </c>
      <c r="B32" s="434"/>
      <c r="C32" s="434"/>
      <c r="D32" s="434"/>
      <c r="E32" s="434"/>
      <c r="F32" s="434"/>
      <c r="G32" s="434"/>
      <c r="H32" s="434"/>
      <c r="I32" s="94"/>
      <c r="J32" s="94"/>
      <c r="K32" s="94"/>
      <c r="L32" s="94"/>
      <c r="M32" s="94"/>
    </row>
    <row r="33" spans="1:13" ht="13.5" thickBot="1">
      <c r="A33" s="435"/>
      <c r="B33" s="435"/>
      <c r="C33" s="435"/>
      <c r="D33" s="435"/>
      <c r="E33" s="435"/>
      <c r="F33" s="435"/>
      <c r="G33" s="435"/>
      <c r="H33" s="435"/>
      <c r="I33" s="94"/>
      <c r="J33" s="94"/>
      <c r="K33" s="94"/>
      <c r="L33" s="94"/>
      <c r="M33" s="94"/>
    </row>
    <row r="34" spans="1:13" ht="16.5" thickBot="1">
      <c r="A34" s="436" t="s">
        <v>54</v>
      </c>
      <c r="B34" s="437"/>
      <c r="C34" s="437"/>
      <c r="D34" s="437"/>
      <c r="E34" s="437"/>
      <c r="F34" s="437"/>
      <c r="G34" s="437"/>
      <c r="H34" s="99"/>
      <c r="I34" s="94"/>
      <c r="J34" s="94"/>
      <c r="K34" s="94"/>
      <c r="L34" s="94"/>
      <c r="M34" s="94"/>
    </row>
    <row r="35" spans="1:13">
      <c r="A35" s="438"/>
      <c r="B35" s="438"/>
      <c r="C35" s="438"/>
      <c r="D35" s="438"/>
      <c r="E35" s="438"/>
      <c r="F35" s="438"/>
      <c r="G35" s="438"/>
      <c r="H35" s="438"/>
      <c r="I35" s="94"/>
      <c r="J35" s="94"/>
      <c r="K35" s="94"/>
      <c r="L35" s="94"/>
      <c r="M35" s="94"/>
    </row>
    <row r="36" spans="1:13" ht="69" customHeight="1">
      <c r="A36" s="434" t="s">
        <v>55</v>
      </c>
      <c r="B36" s="434"/>
      <c r="C36" s="434"/>
      <c r="D36" s="434"/>
      <c r="E36" s="434"/>
      <c r="F36" s="434"/>
      <c r="G36" s="434"/>
      <c r="H36" s="434"/>
      <c r="I36" s="94"/>
      <c r="J36" s="94"/>
      <c r="K36" s="94"/>
      <c r="L36" s="94"/>
      <c r="M36" s="94"/>
    </row>
    <row r="37" spans="1:13" ht="45.75" customHeight="1">
      <c r="A37" s="434" t="s">
        <v>56</v>
      </c>
      <c r="B37" s="434"/>
      <c r="C37" s="434"/>
      <c r="D37" s="434"/>
      <c r="E37" s="434"/>
      <c r="F37" s="434"/>
      <c r="G37" s="434"/>
      <c r="H37" s="434"/>
      <c r="I37" s="94"/>
      <c r="J37" s="94"/>
      <c r="K37" s="94"/>
      <c r="L37" s="94"/>
      <c r="M37" s="94"/>
    </row>
    <row r="38" spans="1:13" ht="13.5" thickBot="1">
      <c r="A38" s="435"/>
      <c r="B38" s="435"/>
      <c r="C38" s="435"/>
      <c r="D38" s="435"/>
      <c r="E38" s="435"/>
      <c r="F38" s="435"/>
      <c r="G38" s="435"/>
      <c r="H38" s="435"/>
      <c r="I38" s="94"/>
      <c r="J38" s="94"/>
      <c r="K38" s="94"/>
      <c r="L38" s="94"/>
      <c r="M38" s="94"/>
    </row>
    <row r="39" spans="1:13" ht="16.5" thickBot="1">
      <c r="A39" s="436" t="s">
        <v>196</v>
      </c>
      <c r="B39" s="437"/>
      <c r="C39" s="437"/>
      <c r="D39" s="437"/>
      <c r="E39" s="437"/>
      <c r="F39" s="437"/>
      <c r="G39" s="437"/>
      <c r="H39" s="99"/>
      <c r="I39" s="94"/>
      <c r="J39" s="94"/>
      <c r="K39" s="94"/>
      <c r="L39" s="94"/>
      <c r="M39" s="94"/>
    </row>
    <row r="40" spans="1:13">
      <c r="A40" s="438"/>
      <c r="B40" s="438"/>
      <c r="C40" s="438"/>
      <c r="D40" s="438"/>
      <c r="E40" s="438"/>
      <c r="F40" s="438"/>
      <c r="G40" s="438"/>
      <c r="H40" s="438"/>
      <c r="I40" s="94"/>
      <c r="J40" s="94"/>
      <c r="K40" s="94"/>
      <c r="L40" s="94"/>
      <c r="M40" s="94"/>
    </row>
    <row r="41" spans="1:13" ht="91.5" customHeight="1">
      <c r="A41" s="434" t="s">
        <v>197</v>
      </c>
      <c r="B41" s="434"/>
      <c r="C41" s="434"/>
      <c r="D41" s="434"/>
      <c r="E41" s="434"/>
      <c r="F41" s="434"/>
      <c r="G41" s="434"/>
      <c r="H41" s="434"/>
      <c r="I41" s="94"/>
      <c r="J41" s="94"/>
      <c r="K41" s="94"/>
      <c r="L41" s="94"/>
      <c r="M41" s="94"/>
    </row>
    <row r="42" spans="1:13" ht="45.75" customHeight="1">
      <c r="A42" s="434" t="s">
        <v>198</v>
      </c>
      <c r="B42" s="434"/>
      <c r="C42" s="434"/>
      <c r="D42" s="434"/>
      <c r="E42" s="434"/>
      <c r="F42" s="434"/>
      <c r="G42" s="434"/>
      <c r="H42" s="434"/>
      <c r="I42" s="94"/>
      <c r="J42" s="94"/>
      <c r="K42" s="94"/>
      <c r="L42" s="94"/>
      <c r="M42" s="94"/>
    </row>
    <row r="43" spans="1:13" ht="13.5" thickBot="1">
      <c r="A43" s="438"/>
      <c r="B43" s="438"/>
      <c r="C43" s="438"/>
      <c r="D43" s="438"/>
      <c r="E43" s="438"/>
      <c r="F43" s="438"/>
      <c r="G43" s="438"/>
      <c r="H43" s="438"/>
      <c r="I43" s="94"/>
      <c r="J43" s="94"/>
      <c r="K43" s="94"/>
      <c r="L43" s="94"/>
      <c r="M43" s="94"/>
    </row>
    <row r="44" spans="1:13" ht="16.5" thickBot="1">
      <c r="A44" s="436" t="s">
        <v>57</v>
      </c>
      <c r="B44" s="437"/>
      <c r="C44" s="437"/>
      <c r="D44" s="437"/>
      <c r="E44" s="437"/>
      <c r="F44" s="437"/>
      <c r="G44" s="437"/>
      <c r="H44" s="99"/>
    </row>
    <row r="45" spans="1:13">
      <c r="A45" s="438"/>
      <c r="B45" s="438"/>
      <c r="C45" s="438"/>
      <c r="D45" s="438"/>
      <c r="E45" s="438"/>
      <c r="F45" s="438"/>
      <c r="G45" s="438"/>
      <c r="H45" s="438"/>
    </row>
    <row r="46" spans="1:13" ht="36.75" customHeight="1">
      <c r="A46" s="434" t="s">
        <v>58</v>
      </c>
      <c r="B46" s="434"/>
      <c r="C46" s="434"/>
      <c r="D46" s="434"/>
      <c r="E46" s="434"/>
      <c r="F46" s="434"/>
      <c r="G46" s="434"/>
      <c r="H46" s="434"/>
    </row>
    <row r="47" spans="1:13" ht="40.5" customHeight="1">
      <c r="A47" s="434" t="s">
        <v>59</v>
      </c>
      <c r="B47" s="434"/>
      <c r="C47" s="434"/>
      <c r="D47" s="434"/>
      <c r="E47" s="434"/>
      <c r="F47" s="434"/>
      <c r="G47" s="434"/>
      <c r="H47" s="434"/>
    </row>
    <row r="48" spans="1:13" ht="33.75" customHeight="1">
      <c r="A48" s="442" t="s">
        <v>195</v>
      </c>
      <c r="B48" s="434"/>
      <c r="C48" s="434"/>
      <c r="D48" s="434"/>
      <c r="E48" s="434"/>
      <c r="F48" s="434"/>
      <c r="G48" s="434"/>
      <c r="H48" s="434"/>
    </row>
    <row r="49" spans="1:8" ht="39" customHeight="1">
      <c r="A49" s="434" t="s">
        <v>60</v>
      </c>
      <c r="B49" s="434"/>
      <c r="C49" s="434"/>
      <c r="D49" s="434"/>
      <c r="E49" s="434"/>
      <c r="F49" s="434"/>
      <c r="G49" s="434"/>
      <c r="H49" s="434"/>
    </row>
    <row r="50" spans="1:8" ht="39" customHeight="1">
      <c r="A50" s="434" t="s">
        <v>61</v>
      </c>
      <c r="B50" s="434"/>
      <c r="C50" s="434"/>
      <c r="D50" s="434"/>
      <c r="E50" s="434"/>
      <c r="F50" s="434"/>
      <c r="G50" s="434"/>
      <c r="H50" s="434"/>
    </row>
    <row r="51" spans="1:8" ht="20.25" customHeight="1">
      <c r="A51" s="434" t="s">
        <v>62</v>
      </c>
      <c r="B51" s="434"/>
      <c r="C51" s="434"/>
      <c r="D51" s="434"/>
      <c r="E51" s="434"/>
      <c r="F51" s="434"/>
      <c r="G51" s="434"/>
      <c r="H51" s="434"/>
    </row>
    <row r="52" spans="1:8" ht="30.75" customHeight="1">
      <c r="A52" s="434" t="s">
        <v>63</v>
      </c>
      <c r="B52" s="434"/>
      <c r="C52" s="434"/>
      <c r="D52" s="434"/>
      <c r="E52" s="434"/>
      <c r="F52" s="434"/>
      <c r="G52" s="434"/>
      <c r="H52" s="434"/>
    </row>
    <row r="53" spans="1:8" ht="30.75" customHeight="1">
      <c r="A53" s="434" t="s">
        <v>64</v>
      </c>
      <c r="B53" s="434"/>
      <c r="C53" s="434"/>
      <c r="D53" s="434"/>
      <c r="E53" s="434"/>
      <c r="F53" s="434"/>
      <c r="G53" s="434"/>
      <c r="H53" s="434"/>
    </row>
    <row r="54" spans="1:8" ht="23.25" customHeight="1">
      <c r="A54" s="434" t="s">
        <v>65</v>
      </c>
      <c r="B54" s="434"/>
      <c r="C54" s="434"/>
      <c r="D54" s="434"/>
      <c r="E54" s="434"/>
      <c r="F54" s="434"/>
      <c r="G54" s="434"/>
      <c r="H54" s="434"/>
    </row>
    <row r="55" spans="1:8" ht="42" customHeight="1">
      <c r="A55" s="434" t="s">
        <v>66</v>
      </c>
      <c r="B55" s="434"/>
      <c r="C55" s="434"/>
      <c r="D55" s="434"/>
      <c r="E55" s="434"/>
      <c r="F55" s="434"/>
      <c r="G55" s="434"/>
      <c r="H55" s="434"/>
    </row>
    <row r="56" spans="1:8" ht="24.75" customHeight="1">
      <c r="A56" s="434" t="s">
        <v>67</v>
      </c>
      <c r="B56" s="434"/>
      <c r="C56" s="434"/>
      <c r="D56" s="434"/>
      <c r="E56" s="434"/>
      <c r="F56" s="434"/>
      <c r="G56" s="434"/>
      <c r="H56" s="434"/>
    </row>
    <row r="57" spans="1:8">
      <c r="A57" s="438"/>
      <c r="B57" s="438"/>
      <c r="C57" s="438"/>
      <c r="D57" s="438"/>
      <c r="E57" s="438"/>
      <c r="F57" s="438"/>
      <c r="G57" s="438"/>
      <c r="H57" s="438"/>
    </row>
    <row r="58" spans="1:8" ht="33.75" customHeight="1">
      <c r="A58" s="434" t="s">
        <v>68</v>
      </c>
      <c r="B58" s="434"/>
      <c r="C58" s="434"/>
      <c r="D58" s="434"/>
      <c r="E58" s="434"/>
      <c r="F58" s="434"/>
      <c r="G58" s="434"/>
      <c r="H58" s="434"/>
    </row>
    <row r="59" spans="1:8">
      <c r="A59" s="438"/>
      <c r="B59" s="438"/>
      <c r="C59" s="438"/>
      <c r="D59" s="438"/>
      <c r="E59" s="438"/>
      <c r="F59" s="438"/>
      <c r="G59" s="438"/>
      <c r="H59" s="438"/>
    </row>
    <row r="60" spans="1:8" ht="29.25" customHeight="1">
      <c r="A60" s="438" t="s">
        <v>69</v>
      </c>
      <c r="B60" s="438"/>
      <c r="C60" s="438"/>
      <c r="D60" s="438"/>
      <c r="E60" s="438"/>
      <c r="F60" s="438"/>
      <c r="G60" s="438"/>
      <c r="H60" s="438"/>
    </row>
    <row r="61" spans="1:8" ht="13.5" thickBot="1"/>
    <row r="62" spans="1:8" ht="14.25" customHeight="1" thickBot="1">
      <c r="A62" s="436" t="s">
        <v>70</v>
      </c>
      <c r="B62" s="437"/>
      <c r="C62" s="437"/>
      <c r="D62" s="437"/>
      <c r="E62" s="437"/>
      <c r="F62" s="437"/>
      <c r="G62" s="437"/>
      <c r="H62" s="100"/>
    </row>
    <row r="63" spans="1:8">
      <c r="A63" s="90"/>
      <c r="B63" s="90"/>
      <c r="C63" s="90"/>
      <c r="D63" s="90"/>
      <c r="E63" s="90"/>
      <c r="F63" s="90"/>
      <c r="G63" s="90"/>
    </row>
    <row r="64" spans="1:8" ht="51" customHeight="1">
      <c r="A64" s="434" t="s">
        <v>157</v>
      </c>
      <c r="B64" s="434"/>
      <c r="C64" s="434"/>
      <c r="D64" s="434"/>
      <c r="E64" s="434"/>
      <c r="F64" s="434"/>
      <c r="G64" s="434"/>
      <c r="H64" s="434"/>
    </row>
    <row r="65" spans="1:8" ht="57.75" customHeight="1">
      <c r="A65" s="434" t="s">
        <v>158</v>
      </c>
      <c r="B65" s="434"/>
      <c r="C65" s="434"/>
      <c r="D65" s="434"/>
      <c r="E65" s="434"/>
      <c r="F65" s="434"/>
      <c r="G65" s="434"/>
      <c r="H65" s="434"/>
    </row>
    <row r="66" spans="1:8" ht="44.25" customHeight="1">
      <c r="A66" s="434" t="s">
        <v>71</v>
      </c>
      <c r="B66" s="434"/>
      <c r="C66" s="434"/>
      <c r="D66" s="434"/>
      <c r="E66" s="434"/>
      <c r="F66" s="434"/>
      <c r="G66" s="434"/>
      <c r="H66" s="434"/>
    </row>
    <row r="67" spans="1:8" ht="65.25" customHeight="1">
      <c r="A67" s="434" t="s">
        <v>72</v>
      </c>
      <c r="B67" s="434"/>
      <c r="C67" s="434"/>
      <c r="D67" s="434"/>
      <c r="E67" s="434"/>
      <c r="F67" s="434"/>
      <c r="G67" s="434"/>
      <c r="H67" s="434"/>
    </row>
    <row r="68" spans="1:8" ht="81.75" customHeight="1">
      <c r="A68" s="434" t="s">
        <v>73</v>
      </c>
      <c r="B68" s="434"/>
      <c r="C68" s="434"/>
      <c r="D68" s="434"/>
      <c r="E68" s="434"/>
      <c r="F68" s="434"/>
      <c r="G68" s="434"/>
      <c r="H68" s="434"/>
    </row>
    <row r="69" spans="1:8" ht="22.5" customHeight="1">
      <c r="A69" s="434" t="s">
        <v>74</v>
      </c>
      <c r="B69" s="434"/>
      <c r="C69" s="434"/>
      <c r="D69" s="434"/>
      <c r="E69" s="434"/>
      <c r="F69" s="434"/>
      <c r="G69" s="434"/>
      <c r="H69" s="434"/>
    </row>
    <row r="70" spans="1:8" ht="24" customHeight="1">
      <c r="A70" s="434" t="s">
        <v>75</v>
      </c>
      <c r="B70" s="434"/>
      <c r="C70" s="434"/>
      <c r="D70" s="434"/>
      <c r="E70" s="434"/>
      <c r="F70" s="434"/>
      <c r="G70" s="434"/>
      <c r="H70" s="434"/>
    </row>
    <row r="71" spans="1:8" ht="19.5" customHeight="1">
      <c r="A71" s="434" t="s">
        <v>76</v>
      </c>
      <c r="B71" s="434"/>
      <c r="C71" s="434"/>
      <c r="D71" s="434"/>
      <c r="E71" s="434"/>
      <c r="F71" s="434"/>
      <c r="G71" s="434"/>
      <c r="H71" s="434"/>
    </row>
    <row r="72" spans="1:8" ht="36" customHeight="1">
      <c r="A72" s="434" t="s">
        <v>77</v>
      </c>
      <c r="B72" s="434"/>
      <c r="C72" s="434"/>
      <c r="D72" s="434"/>
      <c r="E72" s="434"/>
      <c r="F72" s="434"/>
      <c r="G72" s="434"/>
      <c r="H72" s="434"/>
    </row>
    <row r="73" spans="1:8" ht="12.75" customHeight="1">
      <c r="A73" s="434" t="s">
        <v>78</v>
      </c>
      <c r="B73" s="434"/>
      <c r="C73" s="434"/>
      <c r="D73" s="434"/>
      <c r="E73" s="434"/>
      <c r="F73" s="434"/>
      <c r="G73" s="434"/>
      <c r="H73" s="434"/>
    </row>
    <row r="74" spans="1:8" ht="12.75" customHeight="1">
      <c r="A74" s="434" t="s">
        <v>79</v>
      </c>
      <c r="B74" s="434"/>
      <c r="C74" s="434"/>
      <c r="D74" s="434"/>
      <c r="E74" s="434"/>
      <c r="F74" s="434"/>
      <c r="G74" s="434"/>
      <c r="H74" s="434"/>
    </row>
    <row r="75" spans="1:8" ht="12.75" customHeight="1">
      <c r="A75" s="434" t="s">
        <v>80</v>
      </c>
      <c r="B75" s="434"/>
      <c r="C75" s="434"/>
      <c r="D75" s="434"/>
      <c r="E75" s="434"/>
      <c r="F75" s="434"/>
      <c r="G75" s="434"/>
      <c r="H75" s="434"/>
    </row>
    <row r="76" spans="1:8" ht="32.25" customHeight="1">
      <c r="A76" s="434" t="s">
        <v>81</v>
      </c>
      <c r="B76" s="434"/>
      <c r="C76" s="434"/>
      <c r="D76" s="434"/>
      <c r="E76" s="434"/>
      <c r="F76" s="434"/>
      <c r="G76" s="434"/>
      <c r="H76" s="434"/>
    </row>
    <row r="77" spans="1:8" ht="37.5" customHeight="1">
      <c r="A77" s="434" t="s">
        <v>82</v>
      </c>
      <c r="B77" s="434"/>
      <c r="C77" s="434"/>
      <c r="D77" s="434"/>
      <c r="E77" s="434"/>
      <c r="F77" s="434"/>
      <c r="G77" s="434"/>
      <c r="H77" s="434"/>
    </row>
    <row r="78" spans="1:8" ht="42.75" customHeight="1">
      <c r="A78" s="434" t="s">
        <v>161</v>
      </c>
      <c r="B78" s="434"/>
      <c r="C78" s="434"/>
      <c r="D78" s="434"/>
      <c r="E78" s="434"/>
      <c r="F78" s="434"/>
      <c r="G78" s="434"/>
      <c r="H78" s="434"/>
    </row>
    <row r="79" spans="1:8">
      <c r="A79" s="90"/>
      <c r="B79" s="90"/>
      <c r="C79" s="90"/>
      <c r="D79" s="90"/>
      <c r="E79" s="90"/>
      <c r="F79" s="90"/>
      <c r="G79" s="90"/>
    </row>
    <row r="80" spans="1:8">
      <c r="A80" s="440" t="s">
        <v>83</v>
      </c>
      <c r="B80" s="440"/>
      <c r="C80" s="440"/>
      <c r="D80" s="440"/>
      <c r="E80" s="440"/>
      <c r="F80" s="440"/>
      <c r="G80" s="440"/>
    </row>
    <row r="81" spans="1:8">
      <c r="A81" s="90"/>
      <c r="B81" s="90"/>
      <c r="C81" s="90"/>
      <c r="D81" s="90"/>
      <c r="E81" s="90"/>
      <c r="F81" s="90"/>
      <c r="G81" s="90"/>
    </row>
    <row r="83" spans="1:8" ht="13.5" thickBot="1"/>
    <row r="84" spans="1:8" ht="16.5" customHeight="1" thickBot="1">
      <c r="A84" s="436" t="s">
        <v>84</v>
      </c>
      <c r="B84" s="437"/>
      <c r="C84" s="437"/>
      <c r="D84" s="437"/>
      <c r="E84" s="437"/>
      <c r="F84" s="437"/>
      <c r="G84" s="437"/>
      <c r="H84" s="441"/>
    </row>
    <row r="85" spans="1:8">
      <c r="A85" s="90"/>
      <c r="B85" s="90"/>
      <c r="C85" s="90"/>
      <c r="D85" s="90"/>
      <c r="E85" s="90"/>
      <c r="F85" s="90"/>
      <c r="G85" s="90"/>
      <c r="H85" s="90"/>
    </row>
    <row r="86" spans="1:8" ht="52.5" customHeight="1">
      <c r="A86" s="434" t="s">
        <v>159</v>
      </c>
      <c r="B86" s="434"/>
      <c r="C86" s="434"/>
      <c r="D86" s="434"/>
      <c r="E86" s="434"/>
      <c r="F86" s="434"/>
      <c r="G86" s="434"/>
      <c r="H86" s="434"/>
    </row>
    <row r="87" spans="1:8" ht="58.5" customHeight="1">
      <c r="A87" s="434" t="s">
        <v>85</v>
      </c>
      <c r="B87" s="434"/>
      <c r="C87" s="434"/>
      <c r="D87" s="434"/>
      <c r="E87" s="434"/>
      <c r="F87" s="434"/>
      <c r="G87" s="434"/>
      <c r="H87" s="434"/>
    </row>
    <row r="88" spans="1:8" ht="58.5" customHeight="1">
      <c r="A88" s="434" t="s">
        <v>86</v>
      </c>
      <c r="B88" s="434"/>
      <c r="C88" s="434"/>
      <c r="D88" s="434"/>
      <c r="E88" s="434"/>
      <c r="F88" s="434"/>
      <c r="G88" s="434"/>
      <c r="H88" s="434"/>
    </row>
    <row r="89" spans="1:8" ht="54.75" customHeight="1">
      <c r="A89" s="434" t="s">
        <v>87</v>
      </c>
      <c r="B89" s="434"/>
      <c r="C89" s="434"/>
      <c r="D89" s="434"/>
      <c r="E89" s="434"/>
      <c r="F89" s="434"/>
      <c r="G89" s="434"/>
      <c r="H89" s="434"/>
    </row>
    <row r="90" spans="1:8" ht="51.75" customHeight="1">
      <c r="A90" s="434" t="s">
        <v>88</v>
      </c>
      <c r="B90" s="434"/>
      <c r="C90" s="434"/>
      <c r="D90" s="434"/>
      <c r="E90" s="434"/>
      <c r="F90" s="434"/>
      <c r="G90" s="434"/>
      <c r="H90" s="434"/>
    </row>
    <row r="91" spans="1:8" ht="49.5" customHeight="1">
      <c r="A91" s="434" t="s">
        <v>89</v>
      </c>
      <c r="B91" s="434"/>
      <c r="C91" s="434"/>
      <c r="D91" s="434"/>
      <c r="E91" s="434"/>
      <c r="F91" s="434"/>
      <c r="G91" s="434"/>
      <c r="H91" s="434"/>
    </row>
    <row r="92" spans="1:8" ht="27" customHeight="1">
      <c r="A92" s="434" t="s">
        <v>90</v>
      </c>
      <c r="B92" s="434"/>
      <c r="C92" s="434"/>
      <c r="D92" s="434"/>
      <c r="E92" s="434"/>
      <c r="F92" s="434"/>
      <c r="G92" s="434"/>
      <c r="H92" s="434"/>
    </row>
    <row r="93" spans="1:8" ht="29.25" customHeight="1">
      <c r="A93" s="434" t="s">
        <v>160</v>
      </c>
      <c r="B93" s="434"/>
      <c r="C93" s="434"/>
      <c r="D93" s="434"/>
      <c r="E93" s="434"/>
      <c r="F93" s="434"/>
      <c r="G93" s="434"/>
      <c r="H93" s="434"/>
    </row>
    <row r="94" spans="1:8" ht="58.5" customHeight="1">
      <c r="A94" s="434" t="s">
        <v>91</v>
      </c>
      <c r="B94" s="434"/>
      <c r="C94" s="434"/>
      <c r="D94" s="434"/>
      <c r="E94" s="434"/>
      <c r="F94" s="434"/>
      <c r="G94" s="434"/>
      <c r="H94" s="434"/>
    </row>
    <row r="95" spans="1:8" ht="12.75" customHeight="1">
      <c r="A95" s="434" t="s">
        <v>92</v>
      </c>
      <c r="B95" s="434"/>
      <c r="C95" s="434"/>
      <c r="D95" s="434"/>
      <c r="E95" s="434"/>
      <c r="F95" s="434"/>
      <c r="G95" s="434"/>
      <c r="H95" s="434"/>
    </row>
    <row r="96" spans="1:8" ht="12.75" customHeight="1">
      <c r="A96" s="434" t="s">
        <v>93</v>
      </c>
      <c r="B96" s="434"/>
      <c r="C96" s="434"/>
      <c r="D96" s="434"/>
      <c r="E96" s="434"/>
      <c r="F96" s="434"/>
      <c r="G96" s="434"/>
      <c r="H96" s="434"/>
    </row>
    <row r="97" spans="1:8" ht="63" customHeight="1">
      <c r="A97" s="434" t="s">
        <v>94</v>
      </c>
      <c r="B97" s="434"/>
      <c r="C97" s="434"/>
      <c r="D97" s="434"/>
      <c r="E97" s="434"/>
      <c r="F97" s="434"/>
      <c r="G97" s="434"/>
      <c r="H97" s="434"/>
    </row>
    <row r="98" spans="1:8">
      <c r="A98" s="90"/>
      <c r="B98" s="90"/>
      <c r="C98" s="90"/>
      <c r="D98" s="90"/>
      <c r="E98" s="90"/>
      <c r="F98" s="90"/>
      <c r="G98" s="90"/>
      <c r="H98" s="90"/>
    </row>
    <row r="99" spans="1:8" ht="13.5" customHeight="1">
      <c r="A99" s="434" t="s">
        <v>95</v>
      </c>
      <c r="B99" s="434"/>
      <c r="C99" s="434"/>
      <c r="D99" s="434"/>
      <c r="E99" s="434"/>
      <c r="F99" s="434"/>
      <c r="G99" s="434"/>
      <c r="H99" s="434"/>
    </row>
    <row r="100" spans="1:8" ht="20.25" customHeight="1">
      <c r="A100" s="434" t="s">
        <v>96</v>
      </c>
      <c r="B100" s="434"/>
      <c r="C100" s="434"/>
      <c r="D100" s="434"/>
      <c r="E100" s="434"/>
      <c r="F100" s="434"/>
      <c r="G100" s="434"/>
      <c r="H100" s="434"/>
    </row>
    <row r="101" spans="1:8" ht="19.5" customHeight="1">
      <c r="A101" s="434" t="s">
        <v>97</v>
      </c>
      <c r="B101" s="434"/>
      <c r="C101" s="434"/>
      <c r="D101" s="434"/>
      <c r="E101" s="434"/>
      <c r="F101" s="434"/>
      <c r="G101" s="434"/>
      <c r="H101" s="434"/>
    </row>
    <row r="102" spans="1:8" ht="15" customHeight="1">
      <c r="A102" s="434" t="s">
        <v>98</v>
      </c>
      <c r="B102" s="434"/>
      <c r="C102" s="434"/>
      <c r="D102" s="434"/>
      <c r="E102" s="434"/>
      <c r="F102" s="434"/>
      <c r="G102" s="434"/>
      <c r="H102" s="434"/>
    </row>
    <row r="103" spans="1:8" ht="12" customHeight="1">
      <c r="A103" s="434" t="s">
        <v>99</v>
      </c>
      <c r="B103" s="434"/>
      <c r="C103" s="434"/>
      <c r="D103" s="434"/>
      <c r="E103" s="434"/>
      <c r="F103" s="434"/>
      <c r="G103" s="434"/>
      <c r="H103" s="434"/>
    </row>
    <row r="104" spans="1:8" ht="12.75" customHeight="1">
      <c r="A104" s="434" t="s">
        <v>100</v>
      </c>
      <c r="B104" s="434"/>
      <c r="C104" s="434"/>
      <c r="D104" s="434"/>
      <c r="E104" s="434"/>
      <c r="F104" s="434"/>
      <c r="G104" s="434"/>
      <c r="H104" s="434"/>
    </row>
    <row r="105" spans="1:8" ht="12.75" customHeight="1">
      <c r="A105" s="434" t="s">
        <v>101</v>
      </c>
      <c r="B105" s="434"/>
      <c r="C105" s="434"/>
      <c r="D105" s="434"/>
      <c r="E105" s="434"/>
      <c r="F105" s="434"/>
      <c r="G105" s="434"/>
      <c r="H105" s="434"/>
    </row>
    <row r="106" spans="1:8" ht="12.75" customHeight="1">
      <c r="A106" s="434" t="s">
        <v>102</v>
      </c>
      <c r="B106" s="434"/>
      <c r="C106" s="434"/>
      <c r="D106" s="434"/>
      <c r="E106" s="434"/>
      <c r="F106" s="434"/>
      <c r="G106" s="434"/>
      <c r="H106" s="434"/>
    </row>
    <row r="107" spans="1:8" ht="12.75" customHeight="1">
      <c r="A107" s="439" t="s">
        <v>103</v>
      </c>
      <c r="B107" s="439"/>
      <c r="C107" s="439"/>
      <c r="D107" s="439"/>
      <c r="E107" s="439"/>
      <c r="F107" s="439"/>
      <c r="G107" s="439"/>
      <c r="H107" s="439"/>
    </row>
    <row r="108" spans="1:8" ht="12.75" customHeight="1">
      <c r="A108" s="434" t="s">
        <v>104</v>
      </c>
      <c r="B108" s="434"/>
      <c r="C108" s="434"/>
      <c r="D108" s="434"/>
      <c r="E108" s="434"/>
      <c r="F108" s="434"/>
      <c r="G108" s="434"/>
      <c r="H108" s="434"/>
    </row>
    <row r="109" spans="1:8" ht="12.75" customHeight="1">
      <c r="A109" s="434" t="s">
        <v>105</v>
      </c>
      <c r="B109" s="434"/>
      <c r="C109" s="434"/>
      <c r="D109" s="434"/>
      <c r="E109" s="434"/>
      <c r="F109" s="434"/>
      <c r="G109" s="434"/>
      <c r="H109" s="434"/>
    </row>
    <row r="110" spans="1:8" ht="12.75" customHeight="1">
      <c r="A110" s="434" t="s">
        <v>106</v>
      </c>
      <c r="B110" s="434"/>
      <c r="C110" s="434"/>
      <c r="D110" s="434"/>
      <c r="E110" s="434"/>
      <c r="F110" s="434"/>
      <c r="G110" s="434"/>
      <c r="H110" s="434"/>
    </row>
    <row r="111" spans="1:8">
      <c r="A111" s="90"/>
      <c r="B111" s="90"/>
      <c r="C111" s="90"/>
      <c r="D111" s="90"/>
      <c r="E111" s="90"/>
      <c r="F111" s="90"/>
      <c r="G111" s="90"/>
      <c r="H111" s="90"/>
    </row>
    <row r="112" spans="1:8" ht="13.5" thickBot="1">
      <c r="A112" s="90"/>
      <c r="B112" s="96"/>
      <c r="C112" s="96"/>
      <c r="D112" s="96"/>
      <c r="E112" s="90"/>
      <c r="F112" s="90"/>
      <c r="G112" s="90"/>
      <c r="H112" s="90"/>
    </row>
    <row r="113" spans="1:8" ht="15.75" customHeight="1" thickBot="1">
      <c r="A113" s="436" t="s">
        <v>107</v>
      </c>
      <c r="B113" s="437"/>
      <c r="C113" s="437"/>
      <c r="D113" s="437"/>
      <c r="E113" s="437"/>
      <c r="F113" s="437"/>
      <c r="G113" s="437"/>
      <c r="H113" s="441"/>
    </row>
    <row r="114" spans="1:8">
      <c r="A114" s="90"/>
      <c r="B114" s="90"/>
      <c r="C114" s="90"/>
      <c r="D114" s="90"/>
      <c r="E114" s="90"/>
      <c r="F114" s="90"/>
      <c r="G114" s="90"/>
      <c r="H114" s="90"/>
    </row>
    <row r="115" spans="1:8" ht="47.25" customHeight="1">
      <c r="A115" s="434" t="s">
        <v>108</v>
      </c>
      <c r="B115" s="434"/>
      <c r="C115" s="434"/>
      <c r="D115" s="434"/>
      <c r="E115" s="434"/>
      <c r="F115" s="434"/>
      <c r="G115" s="434"/>
      <c r="H115" s="434"/>
    </row>
    <row r="116" spans="1:8" ht="39" customHeight="1">
      <c r="A116" s="434" t="s">
        <v>109</v>
      </c>
      <c r="B116" s="434"/>
      <c r="C116" s="434"/>
      <c r="D116" s="434"/>
      <c r="E116" s="434"/>
      <c r="F116" s="434"/>
      <c r="G116" s="434"/>
      <c r="H116" s="434"/>
    </row>
    <row r="117" spans="1:8">
      <c r="A117" s="438"/>
      <c r="B117" s="438"/>
      <c r="C117" s="438"/>
      <c r="D117" s="438"/>
      <c r="E117" s="438"/>
      <c r="F117" s="438"/>
      <c r="G117" s="438"/>
      <c r="H117" s="438"/>
    </row>
    <row r="118" spans="1:8" ht="45.75" customHeight="1">
      <c r="A118" s="434" t="s">
        <v>110</v>
      </c>
      <c r="B118" s="434"/>
      <c r="C118" s="434"/>
      <c r="D118" s="434"/>
      <c r="E118" s="434"/>
      <c r="F118" s="434"/>
      <c r="G118" s="434"/>
      <c r="H118" s="434"/>
    </row>
    <row r="119" spans="1:8" ht="52.5" customHeight="1">
      <c r="A119" s="434" t="s">
        <v>111</v>
      </c>
      <c r="B119" s="434"/>
      <c r="C119" s="434"/>
      <c r="D119" s="434"/>
      <c r="E119" s="434"/>
      <c r="F119" s="434"/>
      <c r="G119" s="434"/>
      <c r="H119" s="434"/>
    </row>
    <row r="120" spans="1:8" ht="59.25" customHeight="1">
      <c r="A120" s="434" t="s">
        <v>112</v>
      </c>
      <c r="B120" s="434"/>
      <c r="C120" s="434"/>
      <c r="D120" s="434"/>
      <c r="E120" s="434"/>
      <c r="F120" s="434"/>
      <c r="G120" s="434"/>
      <c r="H120" s="434"/>
    </row>
    <row r="121" spans="1:8" ht="20.25" customHeight="1">
      <c r="A121" s="434" t="s">
        <v>113</v>
      </c>
      <c r="B121" s="434"/>
      <c r="C121" s="434"/>
      <c r="D121" s="434"/>
      <c r="E121" s="434"/>
      <c r="F121" s="434"/>
      <c r="G121" s="434"/>
      <c r="H121" s="434"/>
    </row>
    <row r="122" spans="1:8" ht="21" customHeight="1">
      <c r="A122" s="434" t="s">
        <v>114</v>
      </c>
      <c r="B122" s="434"/>
      <c r="C122" s="434"/>
      <c r="D122" s="434"/>
      <c r="E122" s="434"/>
      <c r="F122" s="434"/>
      <c r="G122" s="434"/>
      <c r="H122" s="434"/>
    </row>
    <row r="123" spans="1:8" ht="20.25" customHeight="1">
      <c r="A123" s="434" t="s">
        <v>115</v>
      </c>
      <c r="B123" s="434"/>
      <c r="C123" s="434"/>
      <c r="D123" s="434"/>
      <c r="E123" s="434"/>
      <c r="F123" s="434"/>
      <c r="G123" s="434"/>
      <c r="H123" s="434"/>
    </row>
    <row r="124" spans="1:8" ht="18.75" customHeight="1">
      <c r="A124" s="439" t="s">
        <v>116</v>
      </c>
      <c r="B124" s="439"/>
      <c r="C124" s="439"/>
      <c r="D124" s="439"/>
      <c r="E124" s="439"/>
      <c r="F124" s="439"/>
      <c r="G124" s="439"/>
      <c r="H124" s="439"/>
    </row>
    <row r="125" spans="1:8" ht="12.75" customHeight="1">
      <c r="A125" s="434" t="s">
        <v>117</v>
      </c>
      <c r="B125" s="434"/>
      <c r="C125" s="434"/>
      <c r="D125" s="434"/>
      <c r="E125" s="434"/>
      <c r="F125" s="434"/>
      <c r="G125" s="434"/>
      <c r="H125" s="434"/>
    </row>
    <row r="126" spans="1:8" ht="12.75" customHeight="1">
      <c r="A126" s="434" t="s">
        <v>105</v>
      </c>
      <c r="B126" s="434"/>
      <c r="C126" s="434"/>
      <c r="D126" s="434"/>
      <c r="E126" s="434"/>
      <c r="F126" s="434"/>
      <c r="G126" s="434"/>
      <c r="H126" s="434"/>
    </row>
    <row r="127" spans="1:8" ht="12.75" customHeight="1">
      <c r="A127" s="434" t="s">
        <v>118</v>
      </c>
      <c r="B127" s="434"/>
      <c r="C127" s="434"/>
      <c r="D127" s="434"/>
      <c r="E127" s="434"/>
      <c r="F127" s="434"/>
      <c r="G127" s="434"/>
      <c r="H127" s="434"/>
    </row>
    <row r="128" spans="1:8">
      <c r="A128" s="434" t="s">
        <v>119</v>
      </c>
      <c r="B128" s="434"/>
      <c r="C128" s="434"/>
      <c r="D128" s="434"/>
      <c r="E128" s="434"/>
      <c r="F128" s="434"/>
      <c r="G128" s="434"/>
      <c r="H128" s="434"/>
    </row>
    <row r="129" spans="1:8" ht="12.75" customHeight="1">
      <c r="A129" s="434" t="s">
        <v>120</v>
      </c>
      <c r="B129" s="434"/>
      <c r="C129" s="434"/>
      <c r="D129" s="434"/>
      <c r="E129" s="434"/>
      <c r="F129" s="434"/>
      <c r="G129" s="434"/>
      <c r="H129" s="434"/>
    </row>
    <row r="130" spans="1:8" ht="24" customHeight="1" thickBot="1">
      <c r="A130" s="440" t="s">
        <v>121</v>
      </c>
      <c r="B130" s="440"/>
      <c r="C130" s="440"/>
      <c r="D130" s="440"/>
      <c r="E130" s="440"/>
      <c r="F130" s="440"/>
      <c r="G130" s="440"/>
      <c r="H130" s="90"/>
    </row>
    <row r="131" spans="1:8" ht="15.75" customHeight="1" thickBot="1">
      <c r="A131" s="436" t="s">
        <v>122</v>
      </c>
      <c r="B131" s="437"/>
      <c r="C131" s="437"/>
      <c r="D131" s="437"/>
      <c r="E131" s="437"/>
      <c r="F131" s="437"/>
      <c r="G131" s="437"/>
      <c r="H131" s="441"/>
    </row>
    <row r="132" spans="1:8">
      <c r="A132" s="90"/>
      <c r="B132" s="90"/>
      <c r="C132" s="90"/>
      <c r="D132" s="90"/>
      <c r="E132" s="90"/>
      <c r="F132" s="90"/>
      <c r="G132" s="90"/>
      <c r="H132" s="90"/>
    </row>
    <row r="133" spans="1:8" ht="43.5" customHeight="1">
      <c r="A133" s="434" t="s">
        <v>123</v>
      </c>
      <c r="B133" s="434"/>
      <c r="C133" s="434"/>
      <c r="D133" s="434"/>
      <c r="E133" s="434"/>
      <c r="F133" s="434"/>
      <c r="G133" s="434"/>
      <c r="H133" s="434"/>
    </row>
    <row r="134" spans="1:8" ht="83.25" customHeight="1">
      <c r="A134" s="434" t="s">
        <v>124</v>
      </c>
      <c r="B134" s="434"/>
      <c r="C134" s="434"/>
      <c r="D134" s="434"/>
      <c r="E134" s="434"/>
      <c r="F134" s="434"/>
      <c r="G134" s="434"/>
      <c r="H134" s="434"/>
    </row>
    <row r="135" spans="1:8" ht="30.75" customHeight="1">
      <c r="A135" s="434" t="s">
        <v>125</v>
      </c>
      <c r="B135" s="434"/>
      <c r="C135" s="434"/>
      <c r="D135" s="434"/>
      <c r="E135" s="434"/>
      <c r="F135" s="434"/>
      <c r="G135" s="434"/>
      <c r="H135" s="434"/>
    </row>
    <row r="136" spans="1:8" ht="58.5" customHeight="1">
      <c r="A136" s="434" t="s">
        <v>126</v>
      </c>
      <c r="B136" s="434"/>
      <c r="C136" s="434"/>
      <c r="D136" s="434"/>
      <c r="E136" s="434"/>
      <c r="F136" s="434"/>
      <c r="G136" s="434"/>
      <c r="H136" s="434"/>
    </row>
    <row r="137" spans="1:8" ht="35.25" customHeight="1">
      <c r="A137" s="434" t="s">
        <v>127</v>
      </c>
      <c r="B137" s="434"/>
      <c r="C137" s="434"/>
      <c r="D137" s="434"/>
      <c r="E137" s="434"/>
      <c r="F137" s="434"/>
      <c r="G137" s="434"/>
      <c r="H137" s="434"/>
    </row>
    <row r="138" spans="1:8" ht="12.75" customHeight="1">
      <c r="A138" s="434" t="s">
        <v>128</v>
      </c>
      <c r="B138" s="434"/>
      <c r="C138" s="434"/>
      <c r="D138" s="434"/>
      <c r="E138" s="434"/>
      <c r="F138" s="434"/>
      <c r="G138" s="434"/>
      <c r="H138" s="434"/>
    </row>
    <row r="139" spans="1:8" ht="12.75" customHeight="1">
      <c r="A139" s="434" t="s">
        <v>129</v>
      </c>
      <c r="B139" s="434"/>
      <c r="C139" s="434"/>
      <c r="D139" s="434"/>
      <c r="E139" s="434"/>
      <c r="F139" s="434"/>
      <c r="G139" s="434"/>
      <c r="H139" s="434"/>
    </row>
    <row r="140" spans="1:8" ht="12.75" customHeight="1">
      <c r="A140" s="434" t="s">
        <v>130</v>
      </c>
      <c r="B140" s="434"/>
      <c r="C140" s="434"/>
      <c r="D140" s="434"/>
      <c r="E140" s="434"/>
      <c r="F140" s="434"/>
      <c r="G140" s="434"/>
      <c r="H140" s="434"/>
    </row>
    <row r="141" spans="1:8" ht="12.75" customHeight="1">
      <c r="A141" s="434" t="s">
        <v>131</v>
      </c>
      <c r="B141" s="434"/>
      <c r="C141" s="434"/>
      <c r="D141" s="434"/>
      <c r="E141" s="434"/>
      <c r="F141" s="434"/>
      <c r="G141" s="434"/>
      <c r="H141" s="434"/>
    </row>
    <row r="142" spans="1:8" ht="12.75" customHeight="1">
      <c r="A142" s="434" t="s">
        <v>132</v>
      </c>
      <c r="B142" s="434"/>
      <c r="C142" s="434"/>
      <c r="D142" s="434"/>
      <c r="E142" s="434"/>
      <c r="F142" s="434"/>
      <c r="G142" s="434"/>
      <c r="H142" s="434"/>
    </row>
    <row r="143" spans="1:8" ht="12.75" customHeight="1">
      <c r="A143" s="434" t="s">
        <v>133</v>
      </c>
      <c r="B143" s="434"/>
      <c r="C143" s="434"/>
      <c r="D143" s="434"/>
      <c r="E143" s="434"/>
      <c r="F143" s="434"/>
      <c r="G143" s="434"/>
      <c r="H143" s="434"/>
    </row>
    <row r="144" spans="1:8" ht="12.75" customHeight="1">
      <c r="A144" s="439" t="s">
        <v>134</v>
      </c>
      <c r="B144" s="439"/>
      <c r="C144" s="439"/>
      <c r="D144" s="439"/>
      <c r="E144" s="439"/>
      <c r="F144" s="439"/>
      <c r="G144" s="439"/>
      <c r="H144" s="439"/>
    </row>
    <row r="145" spans="1:8" ht="12.75" customHeight="1">
      <c r="A145" s="434" t="s">
        <v>104</v>
      </c>
      <c r="B145" s="434"/>
      <c r="C145" s="434"/>
      <c r="D145" s="434"/>
      <c r="E145" s="434"/>
      <c r="F145" s="434"/>
      <c r="G145" s="434"/>
      <c r="H145" s="434"/>
    </row>
    <row r="146" spans="1:8" ht="12.75" customHeight="1">
      <c r="A146" s="434" t="s">
        <v>105</v>
      </c>
      <c r="B146" s="434"/>
      <c r="C146" s="434"/>
      <c r="D146" s="434"/>
      <c r="E146" s="434"/>
      <c r="F146" s="434"/>
      <c r="G146" s="434"/>
      <c r="H146" s="434"/>
    </row>
    <row r="147" spans="1:8" ht="12.75" customHeight="1">
      <c r="A147" s="434" t="s">
        <v>120</v>
      </c>
      <c r="B147" s="434"/>
      <c r="C147" s="434"/>
      <c r="D147" s="434"/>
      <c r="E147" s="434"/>
      <c r="F147" s="434"/>
      <c r="G147" s="434"/>
      <c r="H147" s="434"/>
    </row>
    <row r="149" spans="1:8" ht="13.5" thickBot="1">
      <c r="A149" s="96"/>
      <c r="B149" s="96"/>
      <c r="C149" s="96"/>
      <c r="D149" s="96"/>
      <c r="E149" s="96"/>
      <c r="F149" s="96"/>
      <c r="G149" s="96"/>
      <c r="H149" s="96"/>
    </row>
    <row r="150" spans="1:8" ht="16.5" thickBot="1">
      <c r="A150" s="436" t="s">
        <v>135</v>
      </c>
      <c r="B150" s="437"/>
      <c r="C150" s="437"/>
      <c r="D150" s="437"/>
      <c r="E150" s="437"/>
      <c r="F150" s="437"/>
      <c r="G150" s="437"/>
      <c r="H150" s="101"/>
    </row>
    <row r="151" spans="1:8">
      <c r="A151" s="90"/>
      <c r="B151" s="90"/>
      <c r="C151" s="90"/>
      <c r="D151" s="90"/>
      <c r="E151" s="90"/>
      <c r="F151" s="90"/>
      <c r="G151" s="90"/>
      <c r="H151" s="90"/>
    </row>
    <row r="152" spans="1:8" ht="46.5" customHeight="1">
      <c r="A152" s="434" t="s">
        <v>136</v>
      </c>
      <c r="B152" s="434"/>
      <c r="C152" s="434"/>
      <c r="D152" s="434"/>
      <c r="E152" s="434"/>
      <c r="F152" s="434"/>
      <c r="G152" s="434"/>
      <c r="H152" s="434"/>
    </row>
    <row r="153" spans="1:8" ht="47.25" customHeight="1">
      <c r="A153" s="434" t="s">
        <v>137</v>
      </c>
      <c r="B153" s="434"/>
      <c r="C153" s="434"/>
      <c r="D153" s="434"/>
      <c r="E153" s="434"/>
      <c r="F153" s="434"/>
      <c r="G153" s="434"/>
      <c r="H153" s="434"/>
    </row>
    <row r="154" spans="1:8" ht="31.5" customHeight="1">
      <c r="A154" s="434" t="s">
        <v>138</v>
      </c>
      <c r="B154" s="434"/>
      <c r="C154" s="434"/>
      <c r="D154" s="434"/>
      <c r="E154" s="434"/>
      <c r="F154" s="434"/>
      <c r="G154" s="434"/>
      <c r="H154" s="434"/>
    </row>
    <row r="155" spans="1:8" ht="12.75" customHeight="1">
      <c r="A155" s="434" t="s">
        <v>139</v>
      </c>
      <c r="B155" s="434"/>
      <c r="C155" s="434"/>
      <c r="D155" s="434"/>
      <c r="E155" s="434"/>
      <c r="F155" s="434"/>
      <c r="G155" s="434"/>
      <c r="H155" s="434"/>
    </row>
    <row r="156" spans="1:8" ht="39" customHeight="1">
      <c r="A156" s="434" t="s">
        <v>140</v>
      </c>
      <c r="B156" s="434"/>
      <c r="C156" s="434"/>
      <c r="D156" s="434"/>
      <c r="E156" s="434"/>
      <c r="F156" s="434"/>
      <c r="G156" s="434"/>
      <c r="H156" s="434"/>
    </row>
    <row r="157" spans="1:8" ht="33" customHeight="1">
      <c r="A157" s="434" t="s">
        <v>141</v>
      </c>
      <c r="B157" s="434"/>
      <c r="C157" s="434"/>
      <c r="D157" s="434"/>
      <c r="E157" s="434"/>
      <c r="F157" s="434"/>
      <c r="G157" s="434"/>
      <c r="H157" s="434"/>
    </row>
    <row r="158" spans="1:8" ht="69.75" customHeight="1">
      <c r="A158" s="434" t="s">
        <v>142</v>
      </c>
      <c r="B158" s="434"/>
      <c r="C158" s="434"/>
      <c r="D158" s="434"/>
      <c r="E158" s="434"/>
      <c r="F158" s="434"/>
      <c r="G158" s="434"/>
      <c r="H158" s="434"/>
    </row>
    <row r="159" spans="1:8" ht="29.25" customHeight="1">
      <c r="A159" s="434" t="s">
        <v>143</v>
      </c>
      <c r="B159" s="434"/>
      <c r="C159" s="434"/>
      <c r="D159" s="434"/>
      <c r="E159" s="434"/>
      <c r="F159" s="434"/>
      <c r="G159" s="434"/>
      <c r="H159" s="434"/>
    </row>
    <row r="160" spans="1:8" ht="12.75" customHeight="1">
      <c r="A160" s="434" t="s">
        <v>144</v>
      </c>
      <c r="B160" s="434"/>
      <c r="C160" s="434"/>
      <c r="D160" s="434"/>
      <c r="E160" s="434"/>
      <c r="F160" s="434"/>
      <c r="G160" s="434"/>
      <c r="H160" s="434"/>
    </row>
    <row r="161" spans="1:8" ht="12.75" customHeight="1">
      <c r="A161" s="434" t="s">
        <v>145</v>
      </c>
      <c r="B161" s="434"/>
      <c r="C161" s="434"/>
      <c r="D161" s="434"/>
      <c r="E161" s="434"/>
      <c r="F161" s="434"/>
      <c r="G161" s="434"/>
      <c r="H161" s="434"/>
    </row>
    <row r="162" spans="1:8" ht="12.75" customHeight="1">
      <c r="A162" s="434" t="s">
        <v>146</v>
      </c>
      <c r="B162" s="434"/>
      <c r="C162" s="434"/>
      <c r="D162" s="434"/>
      <c r="E162" s="434"/>
      <c r="F162" s="434"/>
      <c r="G162" s="434"/>
      <c r="H162" s="434"/>
    </row>
    <row r="163" spans="1:8" ht="12.75" customHeight="1">
      <c r="A163" s="434" t="s">
        <v>147</v>
      </c>
      <c r="B163" s="434"/>
      <c r="C163" s="434"/>
      <c r="D163" s="434"/>
      <c r="E163" s="434"/>
      <c r="F163" s="434"/>
      <c r="G163" s="434"/>
      <c r="H163" s="434"/>
    </row>
    <row r="164" spans="1:8" ht="12.75" customHeight="1">
      <c r="A164" s="439" t="s">
        <v>134</v>
      </c>
      <c r="B164" s="439"/>
      <c r="C164" s="439"/>
      <c r="D164" s="439"/>
      <c r="E164" s="439"/>
      <c r="F164" s="439"/>
      <c r="G164" s="439"/>
      <c r="H164" s="439"/>
    </row>
    <row r="165" spans="1:8" ht="12.75" customHeight="1">
      <c r="A165" s="434" t="s">
        <v>148</v>
      </c>
      <c r="B165" s="434"/>
      <c r="C165" s="434"/>
      <c r="D165" s="434"/>
      <c r="E165" s="434"/>
      <c r="F165" s="434"/>
      <c r="G165" s="434"/>
      <c r="H165" s="434"/>
    </row>
    <row r="166" spans="1:8" ht="12.75" customHeight="1">
      <c r="A166" s="434" t="s">
        <v>149</v>
      </c>
      <c r="B166" s="434"/>
      <c r="C166" s="434"/>
      <c r="D166" s="434"/>
      <c r="E166" s="434"/>
      <c r="F166" s="434"/>
      <c r="G166" s="434"/>
      <c r="H166" s="434"/>
    </row>
    <row r="167" spans="1:8" ht="12.75" customHeight="1">
      <c r="A167" s="434" t="s">
        <v>150</v>
      </c>
      <c r="B167" s="434"/>
      <c r="C167" s="434"/>
      <c r="D167" s="434"/>
      <c r="E167" s="434"/>
      <c r="F167" s="434"/>
      <c r="G167" s="434"/>
      <c r="H167" s="434"/>
    </row>
    <row r="168" spans="1:8" ht="12.75" customHeight="1">
      <c r="A168" s="434" t="s">
        <v>151</v>
      </c>
      <c r="B168" s="434"/>
      <c r="C168" s="434"/>
      <c r="D168" s="434"/>
      <c r="E168" s="434"/>
      <c r="F168" s="434"/>
      <c r="G168" s="434"/>
      <c r="H168" s="434"/>
    </row>
    <row r="169" spans="1:8" ht="12.75" customHeight="1">
      <c r="A169" s="434" t="s">
        <v>152</v>
      </c>
      <c r="B169" s="434"/>
      <c r="C169" s="434"/>
      <c r="D169" s="434"/>
      <c r="E169" s="434"/>
      <c r="F169" s="434"/>
      <c r="G169" s="434"/>
      <c r="H169" s="434"/>
    </row>
    <row r="170" spans="1:8" ht="12.75" customHeight="1">
      <c r="A170" s="434" t="s">
        <v>153</v>
      </c>
      <c r="B170" s="434"/>
      <c r="C170" s="434"/>
      <c r="D170" s="434"/>
      <c r="E170" s="434"/>
      <c r="F170" s="434"/>
      <c r="G170" s="434"/>
      <c r="H170" s="434"/>
    </row>
    <row r="171" spans="1:8" ht="22.5" customHeight="1">
      <c r="A171" s="434" t="s">
        <v>154</v>
      </c>
      <c r="B171" s="434"/>
      <c r="C171" s="434"/>
      <c r="D171" s="434"/>
      <c r="E171" s="434"/>
      <c r="F171" s="434"/>
      <c r="G171" s="434"/>
      <c r="H171" s="434"/>
    </row>
    <row r="172" spans="1:8" ht="24" customHeight="1">
      <c r="A172" s="434" t="s">
        <v>155</v>
      </c>
      <c r="B172" s="434"/>
      <c r="C172" s="434"/>
      <c r="D172" s="434"/>
      <c r="E172" s="434"/>
      <c r="F172" s="434"/>
      <c r="G172" s="434"/>
      <c r="H172" s="434"/>
    </row>
  </sheetData>
  <sheetProtection password="CC1A" sheet="1" objects="1" scenarios="1"/>
  <mergeCells count="156">
    <mergeCell ref="A172:H172"/>
    <mergeCell ref="A5:H5"/>
    <mergeCell ref="A6:H6"/>
    <mergeCell ref="C2:E2"/>
    <mergeCell ref="B3:H3"/>
    <mergeCell ref="A74:H74"/>
    <mergeCell ref="A169:H169"/>
    <mergeCell ref="A170:H170"/>
    <mergeCell ref="A171:H171"/>
    <mergeCell ref="A7:H7"/>
    <mergeCell ref="A8:H8"/>
    <mergeCell ref="A9:H9"/>
    <mergeCell ref="A4:H4"/>
    <mergeCell ref="A18:H18"/>
    <mergeCell ref="A20:H20"/>
    <mergeCell ref="A43:H43"/>
    <mergeCell ref="A36:H36"/>
    <mergeCell ref="A37:H37"/>
    <mergeCell ref="A21:H21"/>
    <mergeCell ref="A22:H22"/>
    <mergeCell ref="A44:G44"/>
    <mergeCell ref="A49:H49"/>
    <mergeCell ref="A47:H47"/>
    <mergeCell ref="A19:G19"/>
    <mergeCell ref="A54:H54"/>
    <mergeCell ref="A48:H48"/>
    <mergeCell ref="A50:H50"/>
    <mergeCell ref="A45:H45"/>
    <mergeCell ref="A46:H46"/>
    <mergeCell ref="A52:H52"/>
    <mergeCell ref="A51:H51"/>
    <mergeCell ref="A53:H53"/>
    <mergeCell ref="A39:G39"/>
    <mergeCell ref="A40:H40"/>
    <mergeCell ref="A41:H41"/>
    <mergeCell ref="A42:H42"/>
    <mergeCell ref="A62:G62"/>
    <mergeCell ref="A55:H55"/>
    <mergeCell ref="A56:H56"/>
    <mergeCell ref="A58:H58"/>
    <mergeCell ref="A60:H60"/>
    <mergeCell ref="A59:H59"/>
    <mergeCell ref="A65:H65"/>
    <mergeCell ref="A66:H66"/>
    <mergeCell ref="A67:H67"/>
    <mergeCell ref="A57:H57"/>
    <mergeCell ref="A64:H64"/>
    <mergeCell ref="A117:H117"/>
    <mergeCell ref="A104:H104"/>
    <mergeCell ref="A105:H105"/>
    <mergeCell ref="A106:H106"/>
    <mergeCell ref="A107:H107"/>
    <mergeCell ref="A68:H68"/>
    <mergeCell ref="A84:H84"/>
    <mergeCell ref="A70:H70"/>
    <mergeCell ref="A71:H71"/>
    <mergeCell ref="A72:H72"/>
    <mergeCell ref="A73:H73"/>
    <mergeCell ref="A80:G80"/>
    <mergeCell ref="A75:H75"/>
    <mergeCell ref="A76:H76"/>
    <mergeCell ref="A77:H77"/>
    <mergeCell ref="A78:H78"/>
    <mergeCell ref="A90:H90"/>
    <mergeCell ref="A86:H86"/>
    <mergeCell ref="A87:H87"/>
    <mergeCell ref="A88:H88"/>
    <mergeCell ref="A89:H89"/>
    <mergeCell ref="A69:H69"/>
    <mergeCell ref="A113:H113"/>
    <mergeCell ref="A120:H120"/>
    <mergeCell ref="A121:H121"/>
    <mergeCell ref="A122:H122"/>
    <mergeCell ref="A123:H123"/>
    <mergeCell ref="A125:H125"/>
    <mergeCell ref="A91:H91"/>
    <mergeCell ref="A92:H92"/>
    <mergeCell ref="A93:H93"/>
    <mergeCell ref="A94:H94"/>
    <mergeCell ref="A119:H119"/>
    <mergeCell ref="A124:H124"/>
    <mergeCell ref="A103:H103"/>
    <mergeCell ref="A97:H97"/>
    <mergeCell ref="A99:H99"/>
    <mergeCell ref="A95:H95"/>
    <mergeCell ref="A96:H96"/>
    <mergeCell ref="A100:H100"/>
    <mergeCell ref="A101:H101"/>
    <mergeCell ref="A110:H110"/>
    <mergeCell ref="A109:H109"/>
    <mergeCell ref="A108:H108"/>
    <mergeCell ref="A102:H102"/>
    <mergeCell ref="A115:H115"/>
    <mergeCell ref="A116:H116"/>
    <mergeCell ref="A118:H118"/>
    <mergeCell ref="A126:H126"/>
    <mergeCell ref="A127:H127"/>
    <mergeCell ref="A135:H135"/>
    <mergeCell ref="A167:H167"/>
    <mergeCell ref="A168:H168"/>
    <mergeCell ref="A159:H159"/>
    <mergeCell ref="A160:H160"/>
    <mergeCell ref="A161:H161"/>
    <mergeCell ref="A162:H162"/>
    <mergeCell ref="A163:H163"/>
    <mergeCell ref="A165:H165"/>
    <mergeCell ref="A139:H139"/>
    <mergeCell ref="A140:H140"/>
    <mergeCell ref="A141:H141"/>
    <mergeCell ref="A142:H142"/>
    <mergeCell ref="A144:H144"/>
    <mergeCell ref="A154:H154"/>
    <mergeCell ref="A155:H155"/>
    <mergeCell ref="A156:H156"/>
    <mergeCell ref="A166:H166"/>
    <mergeCell ref="A157:H157"/>
    <mergeCell ref="A143:H143"/>
    <mergeCell ref="A150:G150"/>
    <mergeCell ref="A158:H158"/>
    <mergeCell ref="A164:H164"/>
    <mergeCell ref="A133:H133"/>
    <mergeCell ref="A134:H134"/>
    <mergeCell ref="A136:H136"/>
    <mergeCell ref="A137:H137"/>
    <mergeCell ref="A128:H128"/>
    <mergeCell ref="A153:H153"/>
    <mergeCell ref="A145:H145"/>
    <mergeCell ref="A146:H146"/>
    <mergeCell ref="A147:H147"/>
    <mergeCell ref="A152:H152"/>
    <mergeCell ref="A138:H138"/>
    <mergeCell ref="A130:G130"/>
    <mergeCell ref="A129:H129"/>
    <mergeCell ref="A131:H131"/>
    <mergeCell ref="A10:H10"/>
    <mergeCell ref="A11:H11"/>
    <mergeCell ref="A12:H12"/>
    <mergeCell ref="A13:H13"/>
    <mergeCell ref="A14:H14"/>
    <mergeCell ref="A38:H38"/>
    <mergeCell ref="A15:H15"/>
    <mergeCell ref="A23:H23"/>
    <mergeCell ref="A27:H27"/>
    <mergeCell ref="A31:H31"/>
    <mergeCell ref="A29:G29"/>
    <mergeCell ref="A28:H28"/>
    <mergeCell ref="A24:H24"/>
    <mergeCell ref="A26:H26"/>
    <mergeCell ref="A30:H30"/>
    <mergeCell ref="A33:H33"/>
    <mergeCell ref="A35:H35"/>
    <mergeCell ref="A25:G25"/>
    <mergeCell ref="A16:H16"/>
    <mergeCell ref="A17:H17"/>
    <mergeCell ref="A34:G34"/>
    <mergeCell ref="A32:H32"/>
  </mergeCells>
  <pageMargins left="0.70866141732283472" right="0.70866141732283472" top="0.74803149606299213" bottom="0.74803149606299213" header="0.31496062992125984" footer="0.31496062992125984"/>
  <pageSetup paperSize="9" fitToHeight="1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58"/>
  <sheetViews>
    <sheetView showGridLines="0" showZeros="0" topLeftCell="A82" zoomScaleNormal="100" zoomScaleSheetLayoutView="100" workbookViewId="0">
      <selection activeCell="A85" sqref="A85:F85"/>
    </sheetView>
  </sheetViews>
  <sheetFormatPr defaultRowHeight="50.1" customHeight="1"/>
  <cols>
    <col min="1" max="1" width="4.85546875" style="209" customWidth="1"/>
    <col min="2" max="2" width="47.140625" style="210" customWidth="1"/>
    <col min="3" max="3" width="6.5703125" style="211" customWidth="1"/>
    <col min="4" max="4" width="5" style="212" customWidth="1"/>
    <col min="5" max="5" width="13.28515625" style="211" customWidth="1"/>
    <col min="6" max="6" width="14" style="211" customWidth="1"/>
    <col min="7" max="16384" width="9.140625" style="252"/>
  </cols>
  <sheetData>
    <row r="1" spans="1:6" ht="12"/>
    <row r="2" spans="1:6" ht="17.25" customHeight="1">
      <c r="A2" s="449" t="s">
        <v>716</v>
      </c>
      <c r="B2" s="449"/>
      <c r="C2" s="449"/>
      <c r="D2" s="449"/>
      <c r="E2" s="449"/>
      <c r="F2" s="449"/>
    </row>
    <row r="3" spans="1:6" ht="24.75" customHeight="1">
      <c r="A3" s="213" t="s">
        <v>2</v>
      </c>
      <c r="B3" s="450" t="s">
        <v>717</v>
      </c>
      <c r="C3" s="450"/>
      <c r="D3" s="450"/>
      <c r="E3" s="450"/>
      <c r="F3" s="450"/>
    </row>
    <row r="4" spans="1:6" ht="24.75" customHeight="1">
      <c r="A4" s="213" t="s">
        <v>3</v>
      </c>
      <c r="B4" s="450" t="s">
        <v>718</v>
      </c>
      <c r="C4" s="450"/>
      <c r="D4" s="450"/>
      <c r="E4" s="450"/>
      <c r="F4" s="450"/>
    </row>
    <row r="5" spans="1:6" ht="73.5" customHeight="1">
      <c r="A5" s="213" t="s">
        <v>4</v>
      </c>
      <c r="B5" s="451" t="s">
        <v>719</v>
      </c>
      <c r="C5" s="451"/>
      <c r="D5" s="451"/>
      <c r="E5" s="451"/>
      <c r="F5" s="451"/>
    </row>
    <row r="6" spans="1:6" ht="39" customHeight="1">
      <c r="A6" s="213" t="s">
        <v>5</v>
      </c>
      <c r="B6" s="451" t="s">
        <v>720</v>
      </c>
      <c r="C6" s="451"/>
      <c r="D6" s="451"/>
      <c r="E6" s="451"/>
      <c r="F6" s="451"/>
    </row>
    <row r="7" spans="1:6" ht="12">
      <c r="A7" s="213" t="s">
        <v>6</v>
      </c>
      <c r="B7" s="450" t="s">
        <v>721</v>
      </c>
      <c r="C7" s="450"/>
      <c r="D7" s="450"/>
      <c r="E7" s="450"/>
      <c r="F7" s="450"/>
    </row>
    <row r="8" spans="1:6" ht="12">
      <c r="A8" s="213" t="s">
        <v>7</v>
      </c>
      <c r="B8" s="450" t="s">
        <v>722</v>
      </c>
      <c r="C8" s="450"/>
      <c r="D8" s="450"/>
      <c r="E8" s="450"/>
      <c r="F8" s="450"/>
    </row>
    <row r="9" spans="1:6" ht="12">
      <c r="A9" s="213" t="s">
        <v>8</v>
      </c>
      <c r="B9" s="450" t="s">
        <v>723</v>
      </c>
      <c r="C9" s="450"/>
      <c r="D9" s="450"/>
      <c r="E9" s="450"/>
      <c r="F9" s="450"/>
    </row>
    <row r="10" spans="1:6" ht="25.5" customHeight="1">
      <c r="A10" s="213" t="s">
        <v>13</v>
      </c>
      <c r="B10" s="450" t="s">
        <v>724</v>
      </c>
      <c r="C10" s="450"/>
      <c r="D10" s="450"/>
      <c r="E10" s="450"/>
      <c r="F10" s="450"/>
    </row>
    <row r="11" spans="1:6" ht="12">
      <c r="A11" s="213"/>
      <c r="B11" s="448" t="s">
        <v>725</v>
      </c>
      <c r="C11" s="448"/>
      <c r="D11" s="448"/>
      <c r="E11" s="448"/>
      <c r="F11" s="448"/>
    </row>
    <row r="12" spans="1:6" ht="36.75" customHeight="1">
      <c r="A12" s="213"/>
      <c r="B12" s="448" t="s">
        <v>726</v>
      </c>
      <c r="C12" s="448"/>
      <c r="D12" s="448"/>
      <c r="E12" s="448"/>
      <c r="F12" s="448"/>
    </row>
    <row r="13" spans="1:6" ht="12">
      <c r="A13" s="213"/>
      <c r="B13" s="448" t="s">
        <v>727</v>
      </c>
      <c r="C13" s="448"/>
      <c r="D13" s="448"/>
      <c r="E13" s="448"/>
      <c r="F13" s="448"/>
    </row>
    <row r="14" spans="1:6" ht="39.75" customHeight="1">
      <c r="A14" s="213"/>
      <c r="B14" s="448" t="s">
        <v>728</v>
      </c>
      <c r="C14" s="448"/>
      <c r="D14" s="448"/>
      <c r="E14" s="448"/>
      <c r="F14" s="448"/>
    </row>
    <row r="15" spans="1:6" ht="13.5" customHeight="1">
      <c r="A15" s="213"/>
      <c r="B15" s="448" t="s">
        <v>729</v>
      </c>
      <c r="C15" s="448"/>
      <c r="D15" s="448"/>
      <c r="E15" s="448"/>
      <c r="F15" s="448"/>
    </row>
    <row r="16" spans="1:6" ht="69" customHeight="1">
      <c r="A16" s="213"/>
      <c r="B16" s="452" t="s">
        <v>730</v>
      </c>
      <c r="C16" s="452"/>
      <c r="D16" s="452"/>
      <c r="E16" s="452"/>
      <c r="F16" s="452"/>
    </row>
    <row r="17" spans="1:6" ht="32.25" customHeight="1">
      <c r="A17" s="213"/>
      <c r="B17" s="448" t="s">
        <v>731</v>
      </c>
      <c r="C17" s="448"/>
      <c r="D17" s="448"/>
      <c r="E17" s="448"/>
      <c r="F17" s="448"/>
    </row>
    <row r="18" spans="1:6" ht="39" customHeight="1">
      <c r="A18" s="213"/>
      <c r="B18" s="452" t="s">
        <v>732</v>
      </c>
      <c r="C18" s="452"/>
      <c r="D18" s="452"/>
      <c r="E18" s="452"/>
      <c r="F18" s="452"/>
    </row>
    <row r="19" spans="1:6" ht="35.25" customHeight="1">
      <c r="A19" s="213"/>
      <c r="B19" s="448" t="s">
        <v>733</v>
      </c>
      <c r="C19" s="448"/>
      <c r="D19" s="448"/>
      <c r="E19" s="448"/>
      <c r="F19" s="448"/>
    </row>
    <row r="20" spans="1:6" ht="38.25" customHeight="1">
      <c r="A20" s="213"/>
      <c r="B20" s="452" t="s">
        <v>734</v>
      </c>
      <c r="C20" s="452"/>
      <c r="D20" s="452"/>
      <c r="E20" s="452"/>
      <c r="F20" s="452"/>
    </row>
    <row r="21" spans="1:6" ht="36" customHeight="1">
      <c r="A21" s="213"/>
      <c r="B21" s="448" t="s">
        <v>735</v>
      </c>
      <c r="C21" s="448"/>
      <c r="D21" s="448"/>
      <c r="E21" s="448"/>
      <c r="F21" s="448"/>
    </row>
    <row r="22" spans="1:6" ht="25.5" customHeight="1">
      <c r="A22" s="213" t="s">
        <v>14</v>
      </c>
      <c r="B22" s="453" t="s">
        <v>736</v>
      </c>
      <c r="C22" s="453"/>
      <c r="D22" s="453"/>
      <c r="E22" s="453"/>
      <c r="F22" s="453"/>
    </row>
    <row r="23" spans="1:6" ht="26.25" customHeight="1">
      <c r="A23" s="213" t="s">
        <v>170</v>
      </c>
      <c r="B23" s="453" t="s">
        <v>737</v>
      </c>
      <c r="C23" s="453"/>
      <c r="D23" s="453"/>
      <c r="E23" s="453"/>
      <c r="F23" s="453"/>
    </row>
    <row r="24" spans="1:6" ht="27" customHeight="1">
      <c r="A24" s="213" t="s">
        <v>171</v>
      </c>
      <c r="B24" s="450" t="s">
        <v>738</v>
      </c>
      <c r="C24" s="450"/>
      <c r="D24" s="450"/>
      <c r="E24" s="450"/>
      <c r="F24" s="450"/>
    </row>
    <row r="25" spans="1:6" ht="24" customHeight="1">
      <c r="A25" s="213" t="s">
        <v>172</v>
      </c>
      <c r="B25" s="450" t="s">
        <v>739</v>
      </c>
      <c r="C25" s="450"/>
      <c r="D25" s="450"/>
      <c r="E25" s="450"/>
      <c r="F25" s="450"/>
    </row>
    <row r="26" spans="1:6" ht="39" customHeight="1">
      <c r="A26" s="213" t="s">
        <v>184</v>
      </c>
      <c r="B26" s="452" t="s">
        <v>740</v>
      </c>
      <c r="C26" s="452"/>
      <c r="D26" s="452"/>
      <c r="E26" s="452"/>
      <c r="F26" s="452"/>
    </row>
    <row r="27" spans="1:6" ht="48.75" customHeight="1">
      <c r="A27" s="213" t="s">
        <v>231</v>
      </c>
      <c r="B27" s="452" t="s">
        <v>741</v>
      </c>
      <c r="C27" s="452"/>
      <c r="D27" s="452"/>
      <c r="E27" s="452"/>
      <c r="F27" s="452"/>
    </row>
    <row r="28" spans="1:6" ht="24.75" customHeight="1">
      <c r="A28" s="213" t="s">
        <v>233</v>
      </c>
      <c r="B28" s="450" t="s">
        <v>742</v>
      </c>
      <c r="C28" s="450"/>
      <c r="D28" s="450"/>
      <c r="E28" s="450"/>
      <c r="F28" s="450"/>
    </row>
    <row r="29" spans="1:6" ht="12">
      <c r="A29" s="213" t="s">
        <v>234</v>
      </c>
      <c r="B29" s="450" t="s">
        <v>743</v>
      </c>
      <c r="C29" s="450"/>
      <c r="D29" s="450"/>
      <c r="E29" s="450"/>
      <c r="F29" s="450"/>
    </row>
    <row r="30" spans="1:6" ht="12">
      <c r="A30" s="209" t="s">
        <v>235</v>
      </c>
      <c r="B30" s="450" t="s">
        <v>744</v>
      </c>
      <c r="C30" s="450"/>
      <c r="D30" s="450"/>
      <c r="E30" s="450"/>
      <c r="F30" s="450"/>
    </row>
    <row r="31" spans="1:6" ht="25.5" customHeight="1">
      <c r="A31" s="209" t="s">
        <v>236</v>
      </c>
      <c r="B31" s="453" t="s">
        <v>745</v>
      </c>
      <c r="C31" s="453"/>
      <c r="D31" s="453"/>
      <c r="E31" s="453"/>
      <c r="F31" s="453"/>
    </row>
    <row r="32" spans="1:6" ht="12">
      <c r="B32" s="453" t="s">
        <v>19</v>
      </c>
      <c r="C32" s="453"/>
      <c r="D32" s="453"/>
      <c r="E32" s="453"/>
      <c r="F32" s="453"/>
    </row>
    <row r="33" spans="1:6" s="220" customFormat="1" ht="51" customHeight="1">
      <c r="A33" s="214" t="s">
        <v>746</v>
      </c>
      <c r="B33" s="215" t="s">
        <v>747</v>
      </c>
      <c r="C33" s="216" t="s">
        <v>748</v>
      </c>
      <c r="D33" s="217" t="s">
        <v>749</v>
      </c>
      <c r="E33" s="218" t="s">
        <v>750</v>
      </c>
      <c r="F33" s="219" t="s">
        <v>751</v>
      </c>
    </row>
    <row r="34" spans="1:6" s="220" customFormat="1" ht="12">
      <c r="A34" s="221"/>
      <c r="B34" s="222" t="s">
        <v>752</v>
      </c>
      <c r="C34" s="223"/>
      <c r="D34" s="224"/>
      <c r="E34" s="225"/>
      <c r="F34" s="226"/>
    </row>
    <row r="35" spans="1:6" s="220" customFormat="1" ht="24">
      <c r="A35" s="221"/>
      <c r="B35" s="227" t="s">
        <v>753</v>
      </c>
      <c r="C35" s="223"/>
      <c r="D35" s="228"/>
      <c r="E35" s="229"/>
      <c r="F35" s="226"/>
    </row>
    <row r="36" spans="1:6" s="220" customFormat="1" ht="36">
      <c r="A36" s="221"/>
      <c r="B36" s="227" t="s">
        <v>754</v>
      </c>
      <c r="C36" s="230"/>
      <c r="D36" s="231"/>
      <c r="E36" s="229"/>
      <c r="F36" s="226"/>
    </row>
    <row r="37" spans="1:6" s="220" customFormat="1" ht="12">
      <c r="A37" s="232"/>
      <c r="B37" s="227"/>
      <c r="C37" s="233"/>
      <c r="D37" s="231"/>
      <c r="E37" s="229"/>
      <c r="F37" s="234"/>
    </row>
    <row r="38" spans="1:6" s="220" customFormat="1" ht="12">
      <c r="A38" s="235" t="s">
        <v>2</v>
      </c>
      <c r="B38" s="236" t="s">
        <v>755</v>
      </c>
      <c r="C38" s="237"/>
      <c r="D38" s="238"/>
      <c r="E38" s="239"/>
      <c r="F38" s="240"/>
    </row>
    <row r="39" spans="1:6" s="220" customFormat="1" ht="12">
      <c r="A39" s="241"/>
      <c r="B39" s="242"/>
      <c r="C39" s="243"/>
      <c r="D39" s="244"/>
      <c r="E39" s="426"/>
      <c r="F39" s="245"/>
    </row>
    <row r="40" spans="1:6" ht="84">
      <c r="A40" s="246" t="s">
        <v>756</v>
      </c>
      <c r="B40" s="247" t="s">
        <v>757</v>
      </c>
      <c r="C40" s="248" t="s">
        <v>522</v>
      </c>
      <c r="D40" s="249">
        <v>230</v>
      </c>
      <c r="E40" s="369"/>
      <c r="F40" s="251">
        <f t="shared" ref="F40:F47" si="0">D40*E40</f>
        <v>0</v>
      </c>
    </row>
    <row r="41" spans="1:6" ht="108">
      <c r="A41" s="246" t="s">
        <v>758</v>
      </c>
      <c r="B41" s="247" t="s">
        <v>759</v>
      </c>
      <c r="C41" s="248" t="s">
        <v>522</v>
      </c>
      <c r="D41" s="249">
        <v>32</v>
      </c>
      <c r="E41" s="369"/>
      <c r="F41" s="251">
        <f t="shared" si="0"/>
        <v>0</v>
      </c>
    </row>
    <row r="42" spans="1:6" ht="72">
      <c r="A42" s="246" t="s">
        <v>760</v>
      </c>
      <c r="B42" s="247" t="s">
        <v>761</v>
      </c>
      <c r="C42" s="248" t="s">
        <v>459</v>
      </c>
      <c r="D42" s="249">
        <v>48</v>
      </c>
      <c r="E42" s="369"/>
      <c r="F42" s="251">
        <f t="shared" si="0"/>
        <v>0</v>
      </c>
    </row>
    <row r="43" spans="1:6" ht="72">
      <c r="A43" s="246" t="s">
        <v>762</v>
      </c>
      <c r="B43" s="247" t="s">
        <v>763</v>
      </c>
      <c r="C43" s="248" t="s">
        <v>459</v>
      </c>
      <c r="D43" s="249">
        <v>5</v>
      </c>
      <c r="E43" s="369"/>
      <c r="F43" s="251">
        <f t="shared" si="0"/>
        <v>0</v>
      </c>
    </row>
    <row r="44" spans="1:6" s="220" customFormat="1" ht="48">
      <c r="A44" s="246" t="s">
        <v>764</v>
      </c>
      <c r="B44" s="247" t="s">
        <v>765</v>
      </c>
      <c r="C44" s="248" t="s">
        <v>459</v>
      </c>
      <c r="D44" s="253">
        <v>1</v>
      </c>
      <c r="E44" s="369"/>
      <c r="F44" s="251">
        <f t="shared" si="0"/>
        <v>0</v>
      </c>
    </row>
    <row r="45" spans="1:6" s="220" customFormat="1" ht="60">
      <c r="A45" s="246" t="s">
        <v>766</v>
      </c>
      <c r="B45" s="247" t="s">
        <v>767</v>
      </c>
      <c r="C45" s="254" t="s">
        <v>768</v>
      </c>
      <c r="D45" s="255">
        <v>1</v>
      </c>
      <c r="E45" s="369"/>
      <c r="F45" s="251">
        <f>D45*E45</f>
        <v>0</v>
      </c>
    </row>
    <row r="46" spans="1:6" ht="48">
      <c r="A46" s="246" t="s">
        <v>769</v>
      </c>
      <c r="B46" s="247" t="s">
        <v>770</v>
      </c>
      <c r="C46" s="248" t="s">
        <v>459</v>
      </c>
      <c r="D46" s="249">
        <v>21</v>
      </c>
      <c r="E46" s="369"/>
      <c r="F46" s="251">
        <f t="shared" si="0"/>
        <v>0</v>
      </c>
    </row>
    <row r="47" spans="1:6" ht="12.75">
      <c r="A47" s="246" t="s">
        <v>771</v>
      </c>
      <c r="B47" s="247" t="s">
        <v>772</v>
      </c>
      <c r="C47" s="248" t="s">
        <v>773</v>
      </c>
      <c r="D47" s="249">
        <v>1</v>
      </c>
      <c r="E47" s="369"/>
      <c r="F47" s="251">
        <f t="shared" si="0"/>
        <v>0</v>
      </c>
    </row>
    <row r="48" spans="1:6" ht="12">
      <c r="A48" s="256"/>
      <c r="B48" s="257"/>
      <c r="C48" s="254"/>
      <c r="D48" s="255"/>
      <c r="E48" s="258"/>
      <c r="F48" s="259"/>
    </row>
    <row r="49" spans="1:6" s="264" customFormat="1" ht="12">
      <c r="A49" s="260"/>
      <c r="B49" s="261" t="s">
        <v>774</v>
      </c>
      <c r="C49" s="254"/>
      <c r="D49" s="255"/>
      <c r="E49" s="262"/>
      <c r="F49" s="263">
        <f>SUM(F40:F47)</f>
        <v>0</v>
      </c>
    </row>
    <row r="50" spans="1:6" s="268" customFormat="1" ht="12">
      <c r="A50" s="265"/>
      <c r="B50" s="266"/>
      <c r="C50" s="254"/>
      <c r="D50" s="255"/>
      <c r="E50" s="262"/>
      <c r="F50" s="259"/>
    </row>
    <row r="51" spans="1:6" ht="12">
      <c r="A51" s="269" t="s">
        <v>3</v>
      </c>
      <c r="B51" s="270" t="s">
        <v>775</v>
      </c>
      <c r="C51" s="237"/>
      <c r="D51" s="271"/>
      <c r="E51" s="239"/>
      <c r="F51" s="272"/>
    </row>
    <row r="52" spans="1:6" ht="12">
      <c r="A52" s="273"/>
      <c r="B52" s="274" t="s">
        <v>776</v>
      </c>
      <c r="C52" s="248"/>
      <c r="D52" s="275"/>
      <c r="E52" s="250"/>
      <c r="F52" s="276"/>
    </row>
    <row r="53" spans="1:6" ht="24">
      <c r="A53" s="273"/>
      <c r="B53" s="277" t="s">
        <v>777</v>
      </c>
      <c r="C53" s="248"/>
      <c r="D53" s="275"/>
      <c r="E53" s="250"/>
      <c r="F53" s="276"/>
    </row>
    <row r="54" spans="1:6" s="220" customFormat="1" ht="12">
      <c r="A54" s="273"/>
      <c r="B54" s="247"/>
      <c r="C54" s="248"/>
      <c r="D54" s="278"/>
      <c r="E54" s="250"/>
      <c r="F54" s="251"/>
    </row>
    <row r="55" spans="1:6" ht="24">
      <c r="A55" s="246" t="s">
        <v>778</v>
      </c>
      <c r="B55" s="247" t="s">
        <v>779</v>
      </c>
      <c r="C55" s="248" t="s">
        <v>522</v>
      </c>
      <c r="D55" s="279">
        <v>300</v>
      </c>
      <c r="E55" s="369"/>
      <c r="F55" s="251">
        <f t="shared" ref="F55:F57" si="1">D55*E55</f>
        <v>0</v>
      </c>
    </row>
    <row r="56" spans="1:6" s="281" customFormat="1" ht="12.75">
      <c r="A56" s="246" t="s">
        <v>780</v>
      </c>
      <c r="B56" s="247" t="s">
        <v>781</v>
      </c>
      <c r="C56" s="248" t="s">
        <v>522</v>
      </c>
      <c r="D56" s="279">
        <v>20</v>
      </c>
      <c r="E56" s="369"/>
      <c r="F56" s="251">
        <f t="shared" si="1"/>
        <v>0</v>
      </c>
    </row>
    <row r="57" spans="1:6" s="281" customFormat="1" ht="12.75">
      <c r="A57" s="246" t="s">
        <v>782</v>
      </c>
      <c r="B57" s="247" t="s">
        <v>783</v>
      </c>
      <c r="C57" s="248" t="s">
        <v>522</v>
      </c>
      <c r="D57" s="279">
        <v>10</v>
      </c>
      <c r="E57" s="369"/>
      <c r="F57" s="251">
        <f t="shared" si="1"/>
        <v>0</v>
      </c>
    </row>
    <row r="58" spans="1:6" ht="12.75">
      <c r="A58" s="246" t="s">
        <v>451</v>
      </c>
      <c r="B58" s="282" t="s">
        <v>784</v>
      </c>
      <c r="C58" s="283" t="s">
        <v>522</v>
      </c>
      <c r="D58" s="284">
        <v>10</v>
      </c>
      <c r="E58" s="369"/>
      <c r="F58" s="251">
        <f>D58*E58</f>
        <v>0</v>
      </c>
    </row>
    <row r="59" spans="1:6" ht="24">
      <c r="A59" s="246" t="s">
        <v>785</v>
      </c>
      <c r="B59" s="247" t="s">
        <v>786</v>
      </c>
      <c r="C59" s="283" t="s">
        <v>15</v>
      </c>
      <c r="D59" s="284">
        <v>30</v>
      </c>
      <c r="E59" s="369"/>
      <c r="F59" s="251">
        <f t="shared" ref="F59" si="2">D59*E59</f>
        <v>0</v>
      </c>
    </row>
    <row r="60" spans="1:6" ht="36">
      <c r="A60" s="246" t="s">
        <v>787</v>
      </c>
      <c r="B60" s="247" t="s">
        <v>788</v>
      </c>
      <c r="C60" s="283" t="s">
        <v>15</v>
      </c>
      <c r="D60" s="284">
        <v>240</v>
      </c>
      <c r="E60" s="369"/>
      <c r="F60" s="251">
        <f>D60*E60</f>
        <v>0</v>
      </c>
    </row>
    <row r="61" spans="1:6" ht="24">
      <c r="A61" s="246" t="s">
        <v>789</v>
      </c>
      <c r="B61" s="247" t="s">
        <v>790</v>
      </c>
      <c r="C61" s="283" t="s">
        <v>15</v>
      </c>
      <c r="D61" s="284">
        <v>65</v>
      </c>
      <c r="E61" s="369"/>
      <c r="F61" s="251">
        <f t="shared" ref="F61:F62" si="3">D61*E61</f>
        <v>0</v>
      </c>
    </row>
    <row r="62" spans="1:6" ht="36">
      <c r="A62" s="246" t="s">
        <v>791</v>
      </c>
      <c r="B62" s="247" t="s">
        <v>792</v>
      </c>
      <c r="C62" s="283" t="s">
        <v>15</v>
      </c>
      <c r="D62" s="284">
        <v>10</v>
      </c>
      <c r="E62" s="369"/>
      <c r="F62" s="251">
        <f t="shared" si="3"/>
        <v>0</v>
      </c>
    </row>
    <row r="63" spans="1:6" ht="24">
      <c r="A63" s="246" t="s">
        <v>793</v>
      </c>
      <c r="B63" s="247" t="s">
        <v>794</v>
      </c>
      <c r="C63" s="283" t="s">
        <v>15</v>
      </c>
      <c r="D63" s="284">
        <v>6</v>
      </c>
      <c r="E63" s="369"/>
      <c r="F63" s="251">
        <f>D63*E63</f>
        <v>0</v>
      </c>
    </row>
    <row r="64" spans="1:6" s="285" customFormat="1" ht="24">
      <c r="A64" s="246" t="s">
        <v>795</v>
      </c>
      <c r="B64" s="247" t="s">
        <v>796</v>
      </c>
      <c r="C64" s="249" t="s">
        <v>15</v>
      </c>
      <c r="D64" s="253">
        <v>2</v>
      </c>
      <c r="E64" s="369"/>
      <c r="F64" s="251">
        <f t="shared" ref="F64:F73" si="4">D64*E64</f>
        <v>0</v>
      </c>
    </row>
    <row r="65" spans="1:6" s="286" customFormat="1" ht="36">
      <c r="A65" s="246" t="s">
        <v>797</v>
      </c>
      <c r="B65" s="247" t="s">
        <v>798</v>
      </c>
      <c r="C65" s="249" t="s">
        <v>15</v>
      </c>
      <c r="D65" s="253">
        <v>1</v>
      </c>
      <c r="E65" s="369"/>
      <c r="F65" s="251">
        <f t="shared" si="4"/>
        <v>0</v>
      </c>
    </row>
    <row r="66" spans="1:6" s="286" customFormat="1" ht="60">
      <c r="A66" s="246" t="s">
        <v>799</v>
      </c>
      <c r="B66" s="247" t="s">
        <v>800</v>
      </c>
      <c r="C66" s="283" t="s">
        <v>15</v>
      </c>
      <c r="D66" s="253">
        <v>7</v>
      </c>
      <c r="E66" s="369"/>
      <c r="F66" s="251">
        <f t="shared" si="4"/>
        <v>0</v>
      </c>
    </row>
    <row r="67" spans="1:6" ht="24">
      <c r="A67" s="246" t="s">
        <v>801</v>
      </c>
      <c r="B67" s="247" t="s">
        <v>802</v>
      </c>
      <c r="C67" s="283" t="s">
        <v>15</v>
      </c>
      <c r="D67" s="284">
        <v>3</v>
      </c>
      <c r="E67" s="369"/>
      <c r="F67" s="251">
        <f t="shared" si="4"/>
        <v>0</v>
      </c>
    </row>
    <row r="68" spans="1:6" s="287" customFormat="1" ht="12.75">
      <c r="A68" s="246" t="s">
        <v>803</v>
      </c>
      <c r="B68" s="247" t="s">
        <v>804</v>
      </c>
      <c r="C68" s="283" t="s">
        <v>15</v>
      </c>
      <c r="D68" s="284">
        <v>8</v>
      </c>
      <c r="E68" s="369"/>
      <c r="F68" s="251">
        <f t="shared" si="4"/>
        <v>0</v>
      </c>
    </row>
    <row r="69" spans="1:6" ht="24">
      <c r="A69" s="246" t="s">
        <v>805</v>
      </c>
      <c r="B69" s="247" t="s">
        <v>806</v>
      </c>
      <c r="C69" s="283" t="s">
        <v>15</v>
      </c>
      <c r="D69" s="284">
        <v>10</v>
      </c>
      <c r="E69" s="369"/>
      <c r="F69" s="251">
        <f t="shared" si="4"/>
        <v>0</v>
      </c>
    </row>
    <row r="70" spans="1:6" ht="36">
      <c r="A70" s="246" t="s">
        <v>807</v>
      </c>
      <c r="B70" s="247" t="s">
        <v>808</v>
      </c>
      <c r="C70" s="283" t="s">
        <v>15</v>
      </c>
      <c r="D70" s="284">
        <v>27</v>
      </c>
      <c r="E70" s="369"/>
      <c r="F70" s="251">
        <f t="shared" si="4"/>
        <v>0</v>
      </c>
    </row>
    <row r="71" spans="1:6" ht="72">
      <c r="A71" s="246" t="s">
        <v>809</v>
      </c>
      <c r="B71" s="247" t="s">
        <v>810</v>
      </c>
      <c r="C71" s="283" t="s">
        <v>15</v>
      </c>
      <c r="D71" s="284">
        <v>49</v>
      </c>
      <c r="E71" s="369"/>
      <c r="F71" s="251">
        <f t="shared" si="4"/>
        <v>0</v>
      </c>
    </row>
    <row r="72" spans="1:6" ht="24" customHeight="1">
      <c r="A72" s="246" t="s">
        <v>811</v>
      </c>
      <c r="B72" s="247" t="s">
        <v>812</v>
      </c>
      <c r="C72" s="283" t="s">
        <v>15</v>
      </c>
      <c r="D72" s="284">
        <v>10</v>
      </c>
      <c r="E72" s="369"/>
      <c r="F72" s="251">
        <f t="shared" si="4"/>
        <v>0</v>
      </c>
    </row>
    <row r="73" spans="1:6" s="281" customFormat="1" ht="60">
      <c r="A73" s="246" t="s">
        <v>813</v>
      </c>
      <c r="B73" s="282" t="s">
        <v>814</v>
      </c>
      <c r="C73" s="283" t="s">
        <v>15</v>
      </c>
      <c r="D73" s="284">
        <v>1</v>
      </c>
      <c r="E73" s="369"/>
      <c r="F73" s="251">
        <f t="shared" si="4"/>
        <v>0</v>
      </c>
    </row>
    <row r="74" spans="1:6" s="288" customFormat="1" ht="48">
      <c r="A74" s="246" t="s">
        <v>815</v>
      </c>
      <c r="B74" s="282" t="s">
        <v>816</v>
      </c>
      <c r="C74" s="283" t="s">
        <v>15</v>
      </c>
      <c r="D74" s="284">
        <v>20</v>
      </c>
      <c r="E74" s="369"/>
      <c r="F74" s="251">
        <f>D74*E74</f>
        <v>0</v>
      </c>
    </row>
    <row r="75" spans="1:6" ht="12.75">
      <c r="A75" s="246" t="s">
        <v>817</v>
      </c>
      <c r="B75" s="247" t="s">
        <v>818</v>
      </c>
      <c r="C75" s="289" t="s">
        <v>522</v>
      </c>
      <c r="D75" s="279">
        <v>15</v>
      </c>
      <c r="E75" s="369"/>
      <c r="F75" s="251">
        <f t="shared" ref="F75:F85" si="5">D75*E75</f>
        <v>0</v>
      </c>
    </row>
    <row r="76" spans="1:6" s="267" customFormat="1" ht="84">
      <c r="A76" s="246" t="s">
        <v>819</v>
      </c>
      <c r="B76" s="282" t="s">
        <v>820</v>
      </c>
      <c r="C76" s="283" t="s">
        <v>522</v>
      </c>
      <c r="D76" s="284">
        <v>2</v>
      </c>
      <c r="E76" s="369"/>
      <c r="F76" s="251">
        <f t="shared" si="5"/>
        <v>0</v>
      </c>
    </row>
    <row r="77" spans="1:6" s="267" customFormat="1" ht="24">
      <c r="A77" s="246" t="s">
        <v>821</v>
      </c>
      <c r="B77" s="282" t="s">
        <v>822</v>
      </c>
      <c r="C77" s="283" t="s">
        <v>11</v>
      </c>
      <c r="D77" s="284">
        <v>3</v>
      </c>
      <c r="E77" s="369"/>
      <c r="F77" s="251">
        <f t="shared" si="5"/>
        <v>0</v>
      </c>
    </row>
    <row r="78" spans="1:6" s="267" customFormat="1" ht="108">
      <c r="A78" s="246" t="s">
        <v>823</v>
      </c>
      <c r="B78" s="282" t="s">
        <v>824</v>
      </c>
      <c r="C78" s="283" t="s">
        <v>522</v>
      </c>
      <c r="D78" s="284">
        <v>12</v>
      </c>
      <c r="E78" s="369"/>
      <c r="F78" s="251">
        <f t="shared" si="5"/>
        <v>0</v>
      </c>
    </row>
    <row r="79" spans="1:6" s="267" customFormat="1" ht="42" customHeight="1">
      <c r="A79" s="246" t="s">
        <v>825</v>
      </c>
      <c r="B79" s="282" t="s">
        <v>826</v>
      </c>
      <c r="C79" s="249" t="s">
        <v>459</v>
      </c>
      <c r="D79" s="253">
        <v>1</v>
      </c>
      <c r="E79" s="369"/>
      <c r="F79" s="251">
        <f t="shared" si="5"/>
        <v>0</v>
      </c>
    </row>
    <row r="80" spans="1:6" s="220" customFormat="1" ht="24">
      <c r="A80" s="246" t="s">
        <v>827</v>
      </c>
      <c r="B80" s="247" t="s">
        <v>828</v>
      </c>
      <c r="C80" s="248" t="s">
        <v>459</v>
      </c>
      <c r="D80" s="249">
        <v>17</v>
      </c>
      <c r="E80" s="369"/>
      <c r="F80" s="251">
        <f t="shared" si="5"/>
        <v>0</v>
      </c>
    </row>
    <row r="81" spans="1:6" s="220" customFormat="1" ht="312">
      <c r="A81" s="246" t="s">
        <v>829</v>
      </c>
      <c r="B81" s="247" t="s">
        <v>830</v>
      </c>
      <c r="C81" s="248" t="s">
        <v>459</v>
      </c>
      <c r="D81" s="249">
        <v>3</v>
      </c>
      <c r="E81" s="369"/>
      <c r="F81" s="251">
        <f t="shared" si="5"/>
        <v>0</v>
      </c>
    </row>
    <row r="82" spans="1:6" s="220" customFormat="1" ht="60">
      <c r="A82" s="246" t="s">
        <v>831</v>
      </c>
      <c r="B82" s="247" t="s">
        <v>832</v>
      </c>
      <c r="C82" s="248" t="s">
        <v>459</v>
      </c>
      <c r="D82" s="249">
        <v>7</v>
      </c>
      <c r="E82" s="369"/>
      <c r="F82" s="251">
        <f t="shared" si="5"/>
        <v>0</v>
      </c>
    </row>
    <row r="83" spans="1:6" s="220" customFormat="1" ht="36">
      <c r="A83" s="246" t="s">
        <v>833</v>
      </c>
      <c r="B83" s="247" t="s">
        <v>834</v>
      </c>
      <c r="C83" s="248" t="s">
        <v>459</v>
      </c>
      <c r="D83" s="249">
        <v>7</v>
      </c>
      <c r="E83" s="369"/>
      <c r="F83" s="251">
        <f t="shared" si="5"/>
        <v>0</v>
      </c>
    </row>
    <row r="84" spans="1:6" s="288" customFormat="1" ht="12.75">
      <c r="A84" s="246" t="s">
        <v>835</v>
      </c>
      <c r="B84" s="247" t="s">
        <v>836</v>
      </c>
      <c r="C84" s="283" t="s">
        <v>768</v>
      </c>
      <c r="D84" s="284">
        <v>1</v>
      </c>
      <c r="E84" s="369"/>
      <c r="F84" s="251">
        <f t="shared" si="5"/>
        <v>0</v>
      </c>
    </row>
    <row r="85" spans="1:6" s="288" customFormat="1" ht="12">
      <c r="A85" s="256"/>
      <c r="B85" s="257"/>
      <c r="C85" s="254"/>
      <c r="D85" s="291"/>
      <c r="E85" s="258"/>
      <c r="F85" s="259"/>
    </row>
    <row r="86" spans="1:6" s="290" customFormat="1" ht="12">
      <c r="A86" s="256"/>
      <c r="B86" s="257"/>
      <c r="C86" s="254"/>
      <c r="D86" s="291"/>
      <c r="E86" s="258"/>
      <c r="F86" s="259"/>
    </row>
    <row r="87" spans="1:6" s="290" customFormat="1" ht="12">
      <c r="A87" s="260"/>
      <c r="B87" s="261" t="s">
        <v>837</v>
      </c>
      <c r="C87" s="254"/>
      <c r="D87" s="291"/>
      <c r="E87" s="262"/>
      <c r="F87" s="263">
        <f>SUM(F54:F85)</f>
        <v>0</v>
      </c>
    </row>
    <row r="88" spans="1:6" s="290" customFormat="1" ht="12">
      <c r="A88" s="265"/>
      <c r="B88" s="266"/>
      <c r="C88" s="254"/>
      <c r="D88" s="291"/>
      <c r="E88" s="262"/>
      <c r="F88" s="259"/>
    </row>
    <row r="89" spans="1:6" ht="12">
      <c r="A89" s="269" t="s">
        <v>4</v>
      </c>
      <c r="B89" s="270" t="s">
        <v>838</v>
      </c>
      <c r="C89" s="237"/>
      <c r="D89" s="271"/>
      <c r="E89" s="239"/>
      <c r="F89" s="272"/>
    </row>
    <row r="90" spans="1:6" ht="12">
      <c r="A90" s="273"/>
      <c r="B90" s="274" t="s">
        <v>776</v>
      </c>
      <c r="C90" s="248"/>
      <c r="D90" s="275"/>
      <c r="E90" s="250"/>
      <c r="F90" s="251"/>
    </row>
    <row r="91" spans="1:6" ht="84">
      <c r="A91" s="273"/>
      <c r="B91" s="277" t="s">
        <v>839</v>
      </c>
      <c r="C91" s="248"/>
      <c r="D91" s="275"/>
      <c r="E91" s="250"/>
      <c r="F91" s="251"/>
    </row>
    <row r="92" spans="1:6" s="220" customFormat="1" ht="12">
      <c r="A92" s="273"/>
      <c r="B92" s="247"/>
      <c r="C92" s="248"/>
      <c r="D92" s="275"/>
      <c r="E92" s="250"/>
      <c r="F92" s="251"/>
    </row>
    <row r="93" spans="1:6" s="220" customFormat="1" ht="180">
      <c r="A93" s="246" t="s">
        <v>840</v>
      </c>
      <c r="B93" s="247" t="s">
        <v>841</v>
      </c>
      <c r="C93" s="283" t="s">
        <v>522</v>
      </c>
      <c r="D93" s="253">
        <v>20</v>
      </c>
      <c r="E93" s="369"/>
      <c r="F93" s="251">
        <f t="shared" ref="F93:F97" si="6">D93*E93</f>
        <v>0</v>
      </c>
    </row>
    <row r="94" spans="1:6" s="220" customFormat="1" ht="240">
      <c r="A94" s="246" t="s">
        <v>842</v>
      </c>
      <c r="B94" s="247" t="s">
        <v>843</v>
      </c>
      <c r="C94" s="283" t="s">
        <v>459</v>
      </c>
      <c r="D94" s="253">
        <v>3</v>
      </c>
      <c r="E94" s="369"/>
      <c r="F94" s="251">
        <f t="shared" si="6"/>
        <v>0</v>
      </c>
    </row>
    <row r="95" spans="1:6" s="220" customFormat="1" ht="48">
      <c r="A95" s="246" t="s">
        <v>844</v>
      </c>
      <c r="B95" s="247" t="s">
        <v>845</v>
      </c>
      <c r="C95" s="283" t="s">
        <v>773</v>
      </c>
      <c r="D95" s="253">
        <v>1</v>
      </c>
      <c r="E95" s="369"/>
      <c r="F95" s="251">
        <f t="shared" si="6"/>
        <v>0</v>
      </c>
    </row>
    <row r="96" spans="1:6" ht="144">
      <c r="A96" s="246" t="s">
        <v>561</v>
      </c>
      <c r="B96" s="247" t="s">
        <v>846</v>
      </c>
      <c r="C96" s="248" t="s">
        <v>459</v>
      </c>
      <c r="D96" s="249">
        <v>5</v>
      </c>
      <c r="E96" s="369"/>
      <c r="F96" s="251">
        <f t="shared" si="6"/>
        <v>0</v>
      </c>
    </row>
    <row r="97" spans="1:6" s="220" customFormat="1" ht="84">
      <c r="A97" s="246" t="s">
        <v>847</v>
      </c>
      <c r="B97" s="247" t="s">
        <v>848</v>
      </c>
      <c r="C97" s="283" t="s">
        <v>459</v>
      </c>
      <c r="D97" s="253">
        <v>8</v>
      </c>
      <c r="E97" s="369"/>
      <c r="F97" s="251">
        <f t="shared" si="6"/>
        <v>0</v>
      </c>
    </row>
    <row r="98" spans="1:6" s="220" customFormat="1" ht="156">
      <c r="A98" s="246" t="s">
        <v>849</v>
      </c>
      <c r="B98" s="247" t="s">
        <v>850</v>
      </c>
      <c r="C98" s="254" t="s">
        <v>768</v>
      </c>
      <c r="D98" s="279">
        <v>1</v>
      </c>
      <c r="E98" s="369"/>
      <c r="F98" s="251">
        <f>D98*E98</f>
        <v>0</v>
      </c>
    </row>
    <row r="99" spans="1:6" s="220" customFormat="1" ht="60">
      <c r="A99" s="246" t="s">
        <v>851</v>
      </c>
      <c r="B99" s="247" t="s">
        <v>852</v>
      </c>
      <c r="C99" s="254" t="s">
        <v>768</v>
      </c>
      <c r="D99" s="279">
        <v>1</v>
      </c>
      <c r="E99" s="369"/>
      <c r="F99" s="251">
        <f>D99*E99</f>
        <v>0</v>
      </c>
    </row>
    <row r="100" spans="1:6" ht="192">
      <c r="A100" s="246" t="s">
        <v>853</v>
      </c>
      <c r="B100" s="368" t="s">
        <v>854</v>
      </c>
      <c r="C100" s="248" t="s">
        <v>459</v>
      </c>
      <c r="D100" s="249">
        <v>21</v>
      </c>
      <c r="E100" s="369"/>
      <c r="F100" s="251">
        <f t="shared" ref="F100" si="7">D100*E100</f>
        <v>0</v>
      </c>
    </row>
    <row r="101" spans="1:6" ht="12.75">
      <c r="A101" s="246"/>
      <c r="B101" s="247"/>
      <c r="C101" s="248"/>
      <c r="D101" s="249"/>
      <c r="E101" s="250"/>
      <c r="F101" s="251"/>
    </row>
    <row r="102" spans="1:6" s="290" customFormat="1" ht="12.75">
      <c r="A102" s="246" t="s">
        <v>855</v>
      </c>
      <c r="B102" s="292" t="s">
        <v>856</v>
      </c>
      <c r="C102" s="254" t="s">
        <v>522</v>
      </c>
      <c r="D102" s="253">
        <v>10</v>
      </c>
      <c r="E102" s="369"/>
      <c r="F102" s="251">
        <f t="shared" ref="F102:F107" si="8">D102*E102</f>
        <v>0</v>
      </c>
    </row>
    <row r="103" spans="1:6" s="290" customFormat="1" ht="12.75">
      <c r="A103" s="246" t="s">
        <v>857</v>
      </c>
      <c r="B103" s="292" t="s">
        <v>858</v>
      </c>
      <c r="C103" s="254" t="s">
        <v>522</v>
      </c>
      <c r="D103" s="253">
        <v>10</v>
      </c>
      <c r="E103" s="369"/>
      <c r="F103" s="251">
        <f t="shared" si="8"/>
        <v>0</v>
      </c>
    </row>
    <row r="104" spans="1:6" s="290" customFormat="1" ht="12.75">
      <c r="A104" s="246" t="s">
        <v>859</v>
      </c>
      <c r="B104" s="292" t="s">
        <v>860</v>
      </c>
      <c r="C104" s="254" t="s">
        <v>522</v>
      </c>
      <c r="D104" s="253">
        <v>10</v>
      </c>
      <c r="E104" s="369"/>
      <c r="F104" s="251">
        <f t="shared" si="8"/>
        <v>0</v>
      </c>
    </row>
    <row r="105" spans="1:6" s="290" customFormat="1" ht="12.75">
      <c r="A105" s="246" t="s">
        <v>861</v>
      </c>
      <c r="B105" s="292" t="s">
        <v>862</v>
      </c>
      <c r="C105" s="254" t="s">
        <v>522</v>
      </c>
      <c r="D105" s="253">
        <v>10</v>
      </c>
      <c r="E105" s="369"/>
      <c r="F105" s="251">
        <f t="shared" si="8"/>
        <v>0</v>
      </c>
    </row>
    <row r="106" spans="1:6" ht="12.75">
      <c r="A106" s="246" t="s">
        <v>863</v>
      </c>
      <c r="B106" s="293" t="s">
        <v>864</v>
      </c>
      <c r="C106" s="289" t="s">
        <v>522</v>
      </c>
      <c r="D106" s="253">
        <v>10</v>
      </c>
      <c r="E106" s="369"/>
      <c r="F106" s="251">
        <f t="shared" si="8"/>
        <v>0</v>
      </c>
    </row>
    <row r="107" spans="1:6" s="281" customFormat="1" ht="12.75">
      <c r="A107" s="246" t="s">
        <v>865</v>
      </c>
      <c r="B107" s="293" t="s">
        <v>866</v>
      </c>
      <c r="C107" s="289" t="s">
        <v>522</v>
      </c>
      <c r="D107" s="253">
        <v>10</v>
      </c>
      <c r="E107" s="369"/>
      <c r="F107" s="251">
        <f t="shared" si="8"/>
        <v>0</v>
      </c>
    </row>
    <row r="108" spans="1:6" s="288" customFormat="1" ht="12">
      <c r="A108" s="256"/>
      <c r="B108" s="257"/>
      <c r="C108" s="254"/>
      <c r="D108" s="294"/>
      <c r="E108" s="258"/>
      <c r="F108" s="259"/>
    </row>
    <row r="109" spans="1:6" s="290" customFormat="1" ht="12">
      <c r="A109" s="256"/>
      <c r="B109" s="257"/>
      <c r="C109" s="254"/>
      <c r="D109" s="294"/>
      <c r="E109" s="258"/>
      <c r="F109" s="259"/>
    </row>
    <row r="110" spans="1:6" s="290" customFormat="1" ht="12">
      <c r="A110" s="260"/>
      <c r="B110" s="261" t="s">
        <v>867</v>
      </c>
      <c r="C110" s="254"/>
      <c r="D110" s="291"/>
      <c r="E110" s="262"/>
      <c r="F110" s="263">
        <f>SUM(F92:F108)</f>
        <v>0</v>
      </c>
    </row>
    <row r="111" spans="1:6" s="290" customFormat="1" ht="12">
      <c r="A111" s="265"/>
      <c r="B111" s="266"/>
      <c r="C111" s="254"/>
      <c r="D111" s="291"/>
      <c r="E111" s="262"/>
      <c r="F111" s="259"/>
    </row>
    <row r="112" spans="1:6" ht="24">
      <c r="A112" s="295" t="s">
        <v>5</v>
      </c>
      <c r="B112" s="270" t="s">
        <v>868</v>
      </c>
      <c r="C112" s="237"/>
      <c r="D112" s="271"/>
      <c r="E112" s="239"/>
      <c r="F112" s="272"/>
    </row>
    <row r="113" spans="1:6" ht="12">
      <c r="A113" s="273"/>
      <c r="B113" s="274" t="s">
        <v>776</v>
      </c>
      <c r="C113" s="248"/>
      <c r="D113" s="275"/>
      <c r="E113" s="250"/>
      <c r="F113" s="251"/>
    </row>
    <row r="114" spans="1:6" ht="24">
      <c r="A114" s="273"/>
      <c r="B114" s="296" t="s">
        <v>869</v>
      </c>
      <c r="C114" s="248"/>
      <c r="D114" s="275"/>
      <c r="E114" s="250"/>
      <c r="F114" s="251"/>
    </row>
    <row r="115" spans="1:6" s="220" customFormat="1" ht="12">
      <c r="A115" s="273"/>
      <c r="B115" s="282"/>
      <c r="C115" s="248"/>
      <c r="D115" s="275"/>
      <c r="E115" s="250"/>
      <c r="F115" s="251"/>
    </row>
    <row r="116" spans="1:6" s="220" customFormat="1" ht="48">
      <c r="A116" s="246" t="s">
        <v>870</v>
      </c>
      <c r="B116" s="366" t="s">
        <v>871</v>
      </c>
      <c r="C116" s="249" t="s">
        <v>459</v>
      </c>
      <c r="D116" s="297">
        <v>1</v>
      </c>
      <c r="E116" s="370"/>
      <c r="F116" s="251">
        <f t="shared" ref="F116:F142" si="9">D116*E116</f>
        <v>0</v>
      </c>
    </row>
    <row r="117" spans="1:6" s="220" customFormat="1" ht="12.75">
      <c r="A117" s="246"/>
      <c r="B117" s="282"/>
      <c r="C117" s="249"/>
      <c r="D117" s="297"/>
      <c r="E117" s="298"/>
      <c r="F117" s="251"/>
    </row>
    <row r="118" spans="1:6" s="220" customFormat="1" ht="48">
      <c r="A118" s="246" t="s">
        <v>872</v>
      </c>
      <c r="B118" s="367" t="s">
        <v>873</v>
      </c>
      <c r="C118" s="249" t="s">
        <v>459</v>
      </c>
      <c r="D118" s="297">
        <v>1</v>
      </c>
      <c r="E118" s="370"/>
      <c r="F118" s="251">
        <f t="shared" si="9"/>
        <v>0</v>
      </c>
    </row>
    <row r="119" spans="1:6" s="220" customFormat="1" ht="12.75">
      <c r="A119" s="246"/>
      <c r="B119" s="299"/>
      <c r="C119" s="249"/>
      <c r="D119" s="297"/>
      <c r="E119" s="298"/>
      <c r="F119" s="251"/>
    </row>
    <row r="120" spans="1:6" s="220" customFormat="1" ht="48">
      <c r="A120" s="246" t="s">
        <v>874</v>
      </c>
      <c r="B120" s="367" t="s">
        <v>875</v>
      </c>
      <c r="C120" s="249" t="s">
        <v>459</v>
      </c>
      <c r="D120" s="297">
        <v>1</v>
      </c>
      <c r="E120" s="370"/>
      <c r="F120" s="251">
        <f t="shared" si="9"/>
        <v>0</v>
      </c>
    </row>
    <row r="121" spans="1:6" s="220" customFormat="1" ht="12.75">
      <c r="A121" s="246"/>
      <c r="B121" s="299"/>
      <c r="C121" s="249"/>
      <c r="D121" s="297"/>
      <c r="E121" s="298"/>
      <c r="F121" s="251"/>
    </row>
    <row r="122" spans="1:6" s="220" customFormat="1" ht="48">
      <c r="A122" s="246" t="s">
        <v>876</v>
      </c>
      <c r="B122" s="367" t="s">
        <v>877</v>
      </c>
      <c r="C122" s="249" t="s">
        <v>459</v>
      </c>
      <c r="D122" s="297">
        <v>1</v>
      </c>
      <c r="E122" s="370"/>
      <c r="F122" s="251">
        <f t="shared" si="9"/>
        <v>0</v>
      </c>
    </row>
    <row r="123" spans="1:6" s="220" customFormat="1" ht="12.75">
      <c r="A123" s="246"/>
      <c r="B123" s="299"/>
      <c r="C123" s="249"/>
      <c r="D123" s="297"/>
      <c r="E123" s="298"/>
      <c r="F123" s="251"/>
    </row>
    <row r="124" spans="1:6" s="220" customFormat="1" ht="48">
      <c r="A124" s="246" t="s">
        <v>878</v>
      </c>
      <c r="B124" s="367" t="s">
        <v>879</v>
      </c>
      <c r="C124" s="249" t="s">
        <v>459</v>
      </c>
      <c r="D124" s="297">
        <v>1</v>
      </c>
      <c r="E124" s="370"/>
      <c r="F124" s="251">
        <f t="shared" si="9"/>
        <v>0</v>
      </c>
    </row>
    <row r="125" spans="1:6" s="220" customFormat="1" ht="12.75">
      <c r="A125" s="246"/>
      <c r="B125" s="299"/>
      <c r="C125" s="249"/>
      <c r="D125" s="297"/>
      <c r="E125" s="298"/>
      <c r="F125" s="251"/>
    </row>
    <row r="126" spans="1:6" s="220" customFormat="1" ht="48">
      <c r="A126" s="246" t="s">
        <v>880</v>
      </c>
      <c r="B126" s="367" t="s">
        <v>881</v>
      </c>
      <c r="C126" s="249" t="s">
        <v>459</v>
      </c>
      <c r="D126" s="297">
        <v>2</v>
      </c>
      <c r="E126" s="370"/>
      <c r="F126" s="251">
        <f t="shared" si="9"/>
        <v>0</v>
      </c>
    </row>
    <row r="127" spans="1:6" s="220" customFormat="1" ht="12.75">
      <c r="A127" s="246"/>
      <c r="B127" s="299"/>
      <c r="C127" s="249"/>
      <c r="D127" s="297"/>
      <c r="E127" s="298"/>
      <c r="F127" s="251"/>
    </row>
    <row r="128" spans="1:6" s="220" customFormat="1" ht="24">
      <c r="A128" s="246" t="s">
        <v>882</v>
      </c>
      <c r="B128" s="299" t="s">
        <v>883</v>
      </c>
      <c r="C128" s="249" t="s">
        <v>459</v>
      </c>
      <c r="D128" s="297">
        <v>1</v>
      </c>
      <c r="E128" s="370"/>
      <c r="F128" s="251">
        <f t="shared" si="9"/>
        <v>0</v>
      </c>
    </row>
    <row r="129" spans="1:6" ht="12.75">
      <c r="A129" s="246" t="s">
        <v>884</v>
      </c>
      <c r="B129" s="299" t="s">
        <v>885</v>
      </c>
      <c r="C129" s="249" t="s">
        <v>459</v>
      </c>
      <c r="D129" s="297">
        <v>1</v>
      </c>
      <c r="E129" s="371"/>
      <c r="F129" s="251">
        <f t="shared" si="9"/>
        <v>0</v>
      </c>
    </row>
    <row r="130" spans="1:6" ht="24">
      <c r="A130" s="246" t="s">
        <v>886</v>
      </c>
      <c r="B130" s="299" t="s">
        <v>887</v>
      </c>
      <c r="C130" s="249" t="s">
        <v>459</v>
      </c>
      <c r="D130" s="297">
        <v>2</v>
      </c>
      <c r="E130" s="369"/>
      <c r="F130" s="251">
        <f t="shared" si="9"/>
        <v>0</v>
      </c>
    </row>
    <row r="131" spans="1:6" ht="24">
      <c r="A131" s="246" t="s">
        <v>888</v>
      </c>
      <c r="B131" s="299" t="s">
        <v>889</v>
      </c>
      <c r="C131" s="289" t="s">
        <v>522</v>
      </c>
      <c r="D131" s="297">
        <v>5</v>
      </c>
      <c r="E131" s="369"/>
      <c r="F131" s="251">
        <f t="shared" si="9"/>
        <v>0</v>
      </c>
    </row>
    <row r="132" spans="1:6" s="268" customFormat="1" ht="24">
      <c r="A132" s="246" t="s">
        <v>890</v>
      </c>
      <c r="B132" s="299" t="s">
        <v>891</v>
      </c>
      <c r="C132" s="289" t="s">
        <v>522</v>
      </c>
      <c r="D132" s="297">
        <v>20</v>
      </c>
      <c r="E132" s="369"/>
      <c r="F132" s="251">
        <f t="shared" si="9"/>
        <v>0</v>
      </c>
    </row>
    <row r="133" spans="1:6" s="268" customFormat="1" ht="24">
      <c r="A133" s="246" t="s">
        <v>892</v>
      </c>
      <c r="B133" s="299" t="s">
        <v>893</v>
      </c>
      <c r="C133" s="289" t="s">
        <v>522</v>
      </c>
      <c r="D133" s="297">
        <v>30</v>
      </c>
      <c r="E133" s="369"/>
      <c r="F133" s="251">
        <f t="shared" si="9"/>
        <v>0</v>
      </c>
    </row>
    <row r="134" spans="1:6" ht="24">
      <c r="A134" s="246" t="s">
        <v>894</v>
      </c>
      <c r="B134" s="299" t="s">
        <v>895</v>
      </c>
      <c r="C134" s="289" t="s">
        <v>522</v>
      </c>
      <c r="D134" s="297">
        <v>20</v>
      </c>
      <c r="E134" s="369"/>
      <c r="F134" s="251">
        <f t="shared" si="9"/>
        <v>0</v>
      </c>
    </row>
    <row r="135" spans="1:6" ht="108">
      <c r="A135" s="246" t="s">
        <v>896</v>
      </c>
      <c r="B135" s="282" t="s">
        <v>897</v>
      </c>
      <c r="C135" s="248" t="s">
        <v>773</v>
      </c>
      <c r="D135" s="249">
        <v>1</v>
      </c>
      <c r="E135" s="369"/>
      <c r="F135" s="251">
        <f t="shared" si="9"/>
        <v>0</v>
      </c>
    </row>
    <row r="136" spans="1:6" ht="48">
      <c r="A136" s="246" t="s">
        <v>898</v>
      </c>
      <c r="B136" s="282" t="s">
        <v>899</v>
      </c>
      <c r="C136" s="297" t="s">
        <v>15</v>
      </c>
      <c r="D136" s="297">
        <v>1</v>
      </c>
      <c r="E136" s="369"/>
      <c r="F136" s="251">
        <f t="shared" si="9"/>
        <v>0</v>
      </c>
    </row>
    <row r="137" spans="1:6" ht="48">
      <c r="A137" s="246" t="s">
        <v>900</v>
      </c>
      <c r="B137" s="282" t="s">
        <v>901</v>
      </c>
      <c r="C137" s="297" t="s">
        <v>15</v>
      </c>
      <c r="D137" s="297">
        <v>2</v>
      </c>
      <c r="E137" s="369"/>
      <c r="F137" s="251">
        <f t="shared" si="9"/>
        <v>0</v>
      </c>
    </row>
    <row r="138" spans="1:6" ht="36">
      <c r="A138" s="246" t="s">
        <v>902</v>
      </c>
      <c r="B138" s="299" t="s">
        <v>903</v>
      </c>
      <c r="C138" s="297" t="s">
        <v>15</v>
      </c>
      <c r="D138" s="297">
        <v>1</v>
      </c>
      <c r="E138" s="369"/>
      <c r="F138" s="251">
        <f t="shared" si="9"/>
        <v>0</v>
      </c>
    </row>
    <row r="139" spans="1:6" ht="36">
      <c r="A139" s="246" t="s">
        <v>904</v>
      </c>
      <c r="B139" s="299" t="s">
        <v>905</v>
      </c>
      <c r="C139" s="297" t="s">
        <v>768</v>
      </c>
      <c r="D139" s="297">
        <v>1</v>
      </c>
      <c r="E139" s="369"/>
      <c r="F139" s="251">
        <f t="shared" si="9"/>
        <v>0</v>
      </c>
    </row>
    <row r="140" spans="1:6" ht="48">
      <c r="A140" s="246" t="s">
        <v>906</v>
      </c>
      <c r="B140" s="299" t="s">
        <v>952</v>
      </c>
      <c r="C140" s="297" t="s">
        <v>768</v>
      </c>
      <c r="D140" s="297">
        <v>1</v>
      </c>
      <c r="E140" s="369"/>
      <c r="F140" s="251">
        <f t="shared" si="9"/>
        <v>0</v>
      </c>
    </row>
    <row r="141" spans="1:6" ht="21.75" customHeight="1">
      <c r="A141" s="246" t="s">
        <v>907</v>
      </c>
      <c r="B141" s="299" t="s">
        <v>908</v>
      </c>
      <c r="C141" s="297" t="s">
        <v>909</v>
      </c>
      <c r="D141" s="297">
        <v>24</v>
      </c>
      <c r="E141" s="369"/>
      <c r="F141" s="251">
        <f t="shared" si="9"/>
        <v>0</v>
      </c>
    </row>
    <row r="142" spans="1:6" ht="24">
      <c r="A142" s="246" t="s">
        <v>910</v>
      </c>
      <c r="B142" s="299" t="s">
        <v>911</v>
      </c>
      <c r="C142" s="297" t="s">
        <v>768</v>
      </c>
      <c r="D142" s="297">
        <v>1</v>
      </c>
      <c r="E142" s="369"/>
      <c r="F142" s="251">
        <f t="shared" si="9"/>
        <v>0</v>
      </c>
    </row>
    <row r="143" spans="1:6" s="290" customFormat="1" ht="12">
      <c r="A143" s="256"/>
      <c r="B143" s="300"/>
      <c r="C143" s="254"/>
      <c r="D143" s="291"/>
      <c r="E143" s="258"/>
      <c r="F143" s="259"/>
    </row>
    <row r="144" spans="1:6" s="290" customFormat="1" ht="24">
      <c r="A144" s="260"/>
      <c r="B144" s="301" t="s">
        <v>912</v>
      </c>
      <c r="C144" s="254"/>
      <c r="D144" s="291"/>
      <c r="E144" s="262"/>
      <c r="F144" s="263">
        <f>SUM(F115:F142)</f>
        <v>0</v>
      </c>
    </row>
    <row r="145" spans="1:6" s="290" customFormat="1" ht="12">
      <c r="A145" s="265"/>
      <c r="B145" s="302"/>
      <c r="C145" s="254"/>
      <c r="D145" s="291"/>
      <c r="E145" s="262"/>
      <c r="F145" s="259"/>
    </row>
    <row r="146" spans="1:6" ht="24.75" customHeight="1">
      <c r="A146" s="295" t="s">
        <v>6</v>
      </c>
      <c r="B146" s="236" t="s">
        <v>913</v>
      </c>
      <c r="C146" s="303"/>
      <c r="D146" s="271"/>
      <c r="E146" s="239"/>
      <c r="F146" s="304"/>
    </row>
    <row r="147" spans="1:6" s="220" customFormat="1" ht="12">
      <c r="A147" s="273"/>
      <c r="B147" s="282"/>
      <c r="C147" s="248"/>
      <c r="D147" s="275"/>
      <c r="E147" s="250"/>
      <c r="F147" s="251"/>
    </row>
    <row r="148" spans="1:6" s="220" customFormat="1" ht="72">
      <c r="A148" s="246" t="s">
        <v>914</v>
      </c>
      <c r="B148" s="282" t="s">
        <v>915</v>
      </c>
      <c r="C148" s="289" t="s">
        <v>768</v>
      </c>
      <c r="D148" s="253">
        <v>1</v>
      </c>
      <c r="E148" s="369"/>
      <c r="F148" s="251">
        <f t="shared" ref="F148:F157" si="10">D148*E148</f>
        <v>0</v>
      </c>
    </row>
    <row r="149" spans="1:6" s="220" customFormat="1" ht="60">
      <c r="A149" s="246" t="s">
        <v>916</v>
      </c>
      <c r="B149" s="282" t="s">
        <v>917</v>
      </c>
      <c r="C149" s="289" t="s">
        <v>768</v>
      </c>
      <c r="D149" s="253">
        <v>1</v>
      </c>
      <c r="E149" s="369"/>
      <c r="F149" s="251">
        <f t="shared" si="10"/>
        <v>0</v>
      </c>
    </row>
    <row r="150" spans="1:6" s="281" customFormat="1" ht="12.75">
      <c r="A150" s="246" t="s">
        <v>918</v>
      </c>
      <c r="B150" s="293" t="s">
        <v>866</v>
      </c>
      <c r="C150" s="289" t="s">
        <v>522</v>
      </c>
      <c r="D150" s="253">
        <v>60</v>
      </c>
      <c r="E150" s="369"/>
      <c r="F150" s="251">
        <f t="shared" si="10"/>
        <v>0</v>
      </c>
    </row>
    <row r="151" spans="1:6" s="281" customFormat="1" ht="12.75">
      <c r="A151" s="246" t="s">
        <v>919</v>
      </c>
      <c r="B151" s="293" t="s">
        <v>920</v>
      </c>
      <c r="C151" s="289" t="s">
        <v>522</v>
      </c>
      <c r="D151" s="253">
        <v>25</v>
      </c>
      <c r="E151" s="369"/>
      <c r="F151" s="251">
        <f t="shared" si="10"/>
        <v>0</v>
      </c>
    </row>
    <row r="152" spans="1:6" s="281" customFormat="1" ht="12.75">
      <c r="A152" s="246" t="s">
        <v>921</v>
      </c>
      <c r="B152" s="293" t="s">
        <v>922</v>
      </c>
      <c r="C152" s="289" t="s">
        <v>522</v>
      </c>
      <c r="D152" s="253">
        <v>40</v>
      </c>
      <c r="E152" s="369"/>
      <c r="F152" s="251">
        <f t="shared" si="10"/>
        <v>0</v>
      </c>
    </row>
    <row r="153" spans="1:6" ht="12.75">
      <c r="A153" s="246" t="s">
        <v>923</v>
      </c>
      <c r="B153" s="293" t="s">
        <v>924</v>
      </c>
      <c r="C153" s="289" t="s">
        <v>522</v>
      </c>
      <c r="D153" s="253">
        <v>120</v>
      </c>
      <c r="E153" s="369"/>
      <c r="F153" s="251">
        <f t="shared" si="10"/>
        <v>0</v>
      </c>
    </row>
    <row r="154" spans="1:6" ht="12.75">
      <c r="A154" s="246" t="s">
        <v>925</v>
      </c>
      <c r="B154" s="293" t="s">
        <v>926</v>
      </c>
      <c r="C154" s="289" t="s">
        <v>522</v>
      </c>
      <c r="D154" s="279">
        <v>60</v>
      </c>
      <c r="E154" s="369"/>
      <c r="F154" s="276">
        <f>D154*E154</f>
        <v>0</v>
      </c>
    </row>
    <row r="155" spans="1:6" ht="12.75">
      <c r="A155" s="246" t="s">
        <v>927</v>
      </c>
      <c r="B155" s="293" t="s">
        <v>818</v>
      </c>
      <c r="C155" s="289" t="s">
        <v>522</v>
      </c>
      <c r="D155" s="279">
        <v>30</v>
      </c>
      <c r="E155" s="369"/>
      <c r="F155" s="251">
        <f t="shared" si="10"/>
        <v>0</v>
      </c>
    </row>
    <row r="156" spans="1:6" ht="12.75">
      <c r="A156" s="246" t="s">
        <v>670</v>
      </c>
      <c r="B156" s="293" t="s">
        <v>928</v>
      </c>
      <c r="C156" s="289" t="s">
        <v>522</v>
      </c>
      <c r="D156" s="279">
        <v>50</v>
      </c>
      <c r="E156" s="369"/>
      <c r="F156" s="251">
        <f t="shared" si="10"/>
        <v>0</v>
      </c>
    </row>
    <row r="157" spans="1:6" s="290" customFormat="1" ht="12.75">
      <c r="A157" s="246" t="s">
        <v>929</v>
      </c>
      <c r="B157" s="302" t="s">
        <v>856</v>
      </c>
      <c r="C157" s="289" t="s">
        <v>522</v>
      </c>
      <c r="D157" s="253">
        <v>30</v>
      </c>
      <c r="E157" s="369"/>
      <c r="F157" s="251">
        <f t="shared" si="10"/>
        <v>0</v>
      </c>
    </row>
    <row r="158" spans="1:6" ht="12.75">
      <c r="A158" s="246" t="s">
        <v>930</v>
      </c>
      <c r="B158" s="293" t="s">
        <v>931</v>
      </c>
      <c r="C158" s="248" t="s">
        <v>522</v>
      </c>
      <c r="D158" s="253">
        <v>25</v>
      </c>
      <c r="E158" s="369"/>
      <c r="F158" s="251">
        <f>D158*E158</f>
        <v>0</v>
      </c>
    </row>
    <row r="159" spans="1:6" ht="24">
      <c r="A159" s="246" t="s">
        <v>932</v>
      </c>
      <c r="B159" s="293" t="s">
        <v>933</v>
      </c>
      <c r="C159" s="248" t="s">
        <v>522</v>
      </c>
      <c r="D159" s="253">
        <v>20</v>
      </c>
      <c r="E159" s="369"/>
      <c r="F159" s="251">
        <f>D159*E159</f>
        <v>0</v>
      </c>
    </row>
    <row r="160" spans="1:6" ht="12.75">
      <c r="A160" s="246" t="s">
        <v>934</v>
      </c>
      <c r="B160" s="293" t="s">
        <v>935</v>
      </c>
      <c r="C160" s="248" t="s">
        <v>522</v>
      </c>
      <c r="D160" s="279">
        <v>40</v>
      </c>
      <c r="E160" s="369"/>
      <c r="F160" s="251">
        <f>D160*E160</f>
        <v>0</v>
      </c>
    </row>
    <row r="161" spans="1:6" s="220" customFormat="1" ht="48">
      <c r="A161" s="246" t="s">
        <v>936</v>
      </c>
      <c r="B161" s="282" t="s">
        <v>937</v>
      </c>
      <c r="C161" s="248" t="s">
        <v>773</v>
      </c>
      <c r="D161" s="253">
        <v>1</v>
      </c>
      <c r="E161" s="369"/>
      <c r="F161" s="251">
        <f>D161*E161</f>
        <v>0</v>
      </c>
    </row>
    <row r="162" spans="1:6" s="288" customFormat="1" ht="12">
      <c r="A162" s="256"/>
      <c r="B162" s="300"/>
      <c r="C162" s="254"/>
      <c r="D162" s="291"/>
      <c r="E162" s="258"/>
      <c r="F162" s="259"/>
    </row>
    <row r="163" spans="1:6" s="290" customFormat="1" ht="12">
      <c r="A163" s="256"/>
      <c r="B163" s="300"/>
      <c r="C163" s="254"/>
      <c r="D163" s="291"/>
      <c r="E163" s="258"/>
      <c r="F163" s="259"/>
    </row>
    <row r="164" spans="1:6" s="290" customFormat="1" ht="24">
      <c r="A164" s="260"/>
      <c r="B164" s="301" t="s">
        <v>938</v>
      </c>
      <c r="C164" s="254"/>
      <c r="D164" s="291"/>
      <c r="E164" s="262"/>
      <c r="F164" s="263">
        <f>SUM(F147:F162)</f>
        <v>0</v>
      </c>
    </row>
    <row r="165" spans="1:6" s="290" customFormat="1" ht="12">
      <c r="A165" s="265"/>
      <c r="B165" s="302"/>
      <c r="C165" s="254"/>
      <c r="D165" s="291"/>
      <c r="E165" s="262"/>
      <c r="F165" s="259"/>
    </row>
    <row r="166" spans="1:6" ht="12">
      <c r="A166" s="269" t="s">
        <v>7</v>
      </c>
      <c r="B166" s="236" t="s">
        <v>939</v>
      </c>
      <c r="C166" s="303"/>
      <c r="D166" s="271"/>
      <c r="E166" s="239"/>
      <c r="F166" s="304"/>
    </row>
    <row r="167" spans="1:6" s="220" customFormat="1" ht="12">
      <c r="A167" s="273"/>
      <c r="B167" s="282"/>
      <c r="C167" s="248"/>
      <c r="D167" s="275"/>
      <c r="E167" s="250"/>
      <c r="F167" s="251"/>
    </row>
    <row r="168" spans="1:6" s="220" customFormat="1" ht="12.75">
      <c r="A168" s="246"/>
      <c r="B168" s="292"/>
      <c r="C168" s="248"/>
      <c r="D168" s="279"/>
      <c r="E168" s="279"/>
      <c r="F168" s="279"/>
    </row>
    <row r="169" spans="1:6" ht="24">
      <c r="A169" s="246" t="s">
        <v>940</v>
      </c>
      <c r="B169" s="305" t="s">
        <v>941</v>
      </c>
      <c r="C169" s="254" t="s">
        <v>768</v>
      </c>
      <c r="D169" s="255">
        <v>1</v>
      </c>
      <c r="E169" s="369"/>
      <c r="F169" s="251">
        <f t="shared" ref="F168:F172" si="11">D169*E169</f>
        <v>0</v>
      </c>
    </row>
    <row r="170" spans="1:6" ht="36">
      <c r="A170" s="246" t="s">
        <v>677</v>
      </c>
      <c r="B170" s="292" t="s">
        <v>943</v>
      </c>
      <c r="C170" s="254" t="s">
        <v>768</v>
      </c>
      <c r="D170" s="255">
        <v>1</v>
      </c>
      <c r="E170" s="369"/>
      <c r="F170" s="251">
        <f t="shared" si="11"/>
        <v>0</v>
      </c>
    </row>
    <row r="171" spans="1:6" ht="36">
      <c r="A171" s="246" t="s">
        <v>942</v>
      </c>
      <c r="B171" s="302" t="s">
        <v>945</v>
      </c>
      <c r="C171" s="254" t="s">
        <v>768</v>
      </c>
      <c r="D171" s="255">
        <v>1</v>
      </c>
      <c r="E171" s="369"/>
      <c r="F171" s="251">
        <f t="shared" si="11"/>
        <v>0</v>
      </c>
    </row>
    <row r="172" spans="1:6" ht="12.75">
      <c r="A172" s="246" t="s">
        <v>944</v>
      </c>
      <c r="B172" s="305" t="s">
        <v>946</v>
      </c>
      <c r="C172" s="254" t="s">
        <v>768</v>
      </c>
      <c r="D172" s="255">
        <v>1</v>
      </c>
      <c r="E172" s="369"/>
      <c r="F172" s="251">
        <f t="shared" si="11"/>
        <v>0</v>
      </c>
    </row>
    <row r="173" spans="1:6" s="290" customFormat="1" ht="12">
      <c r="A173" s="256"/>
      <c r="B173" s="257"/>
      <c r="C173" s="254"/>
      <c r="D173" s="255"/>
      <c r="E173" s="258"/>
      <c r="F173" s="259"/>
    </row>
    <row r="174" spans="1:6" s="290" customFormat="1" ht="12">
      <c r="A174" s="260"/>
      <c r="B174" s="261" t="s">
        <v>947</v>
      </c>
      <c r="C174" s="254"/>
      <c r="D174" s="255"/>
      <c r="E174" s="262"/>
      <c r="F174" s="263">
        <f>SUM(F167:F172)</f>
        <v>0</v>
      </c>
    </row>
    <row r="175" spans="1:6" s="290" customFormat="1" ht="12">
      <c r="A175" s="265"/>
      <c r="B175" s="266"/>
      <c r="C175" s="254"/>
      <c r="D175" s="255"/>
      <c r="E175" s="262"/>
      <c r="F175" s="259"/>
    </row>
    <row r="176" spans="1:6" ht="40.5" customHeight="1">
      <c r="A176" s="265"/>
      <c r="B176" s="306"/>
      <c r="C176" s="289"/>
      <c r="D176" s="307"/>
      <c r="E176" s="249"/>
      <c r="F176" s="308"/>
    </row>
    <row r="177" spans="1:6" ht="15" customHeight="1">
      <c r="A177" s="265"/>
      <c r="B177" s="309" t="s">
        <v>948</v>
      </c>
      <c r="C177" s="289"/>
      <c r="D177" s="307"/>
      <c r="E177" s="249"/>
      <c r="F177" s="308"/>
    </row>
    <row r="178" spans="1:6" ht="16.5" customHeight="1">
      <c r="A178" s="310"/>
      <c r="B178" s="309"/>
      <c r="C178" s="289"/>
      <c r="D178" s="307"/>
      <c r="E178" s="249"/>
      <c r="F178" s="308"/>
    </row>
    <row r="179" spans="1:6" ht="15" customHeight="1">
      <c r="A179" s="311" t="s">
        <v>2</v>
      </c>
      <c r="B179" s="312" t="str">
        <f>B38</f>
        <v>DEMONTAŽA</v>
      </c>
      <c r="C179" s="313" t="s">
        <v>164</v>
      </c>
      <c r="D179" s="307"/>
      <c r="E179" s="249"/>
      <c r="F179" s="314">
        <f>F49</f>
        <v>0</v>
      </c>
    </row>
    <row r="180" spans="1:6" ht="15.75" customHeight="1">
      <c r="A180" s="311" t="s">
        <v>3</v>
      </c>
      <c r="B180" s="315" t="str">
        <f>B51</f>
        <v>SUSTAV ZAŠTITE OD MUNJE</v>
      </c>
      <c r="C180" s="313" t="s">
        <v>164</v>
      </c>
      <c r="D180" s="307"/>
      <c r="E180" s="248"/>
      <c r="F180" s="314">
        <f>F87</f>
        <v>0</v>
      </c>
    </row>
    <row r="181" spans="1:6" ht="15.75" customHeight="1">
      <c r="A181" s="311" t="s">
        <v>4</v>
      </c>
      <c r="B181" s="315" t="str">
        <f>B89</f>
        <v>INSTALACIJE NA PROČELJIMA I KROVU</v>
      </c>
      <c r="C181" s="313" t="s">
        <v>164</v>
      </c>
      <c r="D181" s="307"/>
      <c r="E181" s="248"/>
      <c r="F181" s="314">
        <f>F110</f>
        <v>0</v>
      </c>
    </row>
    <row r="182" spans="1:6" ht="24">
      <c r="A182" s="311" t="s">
        <v>5</v>
      </c>
      <c r="B182" s="315" t="str">
        <f>B112</f>
        <v>DALJINSKO OČITANJE POTROŠNJE ENERGENATA I VODE</v>
      </c>
      <c r="C182" s="313" t="s">
        <v>164</v>
      </c>
      <c r="D182" s="307"/>
      <c r="E182" s="248"/>
      <c r="F182" s="314">
        <f>F144</f>
        <v>0</v>
      </c>
    </row>
    <row r="183" spans="1:6" ht="23.25" customHeight="1">
      <c r="A183" s="311" t="s">
        <v>6</v>
      </c>
      <c r="B183" s="315" t="str">
        <f>B146</f>
        <v>ELEKTROINSTALACIJE UZ STROJARSKE INSTALACIJE</v>
      </c>
      <c r="C183" s="313" t="s">
        <v>164</v>
      </c>
      <c r="D183" s="307"/>
      <c r="E183" s="250"/>
      <c r="F183" s="314">
        <f>F164</f>
        <v>0</v>
      </c>
    </row>
    <row r="184" spans="1:6" ht="15.75" customHeight="1">
      <c r="A184" s="311" t="s">
        <v>7</v>
      </c>
      <c r="B184" s="315" t="str">
        <f>B166</f>
        <v>OSTALO</v>
      </c>
      <c r="C184" s="313" t="s">
        <v>164</v>
      </c>
      <c r="D184" s="307"/>
      <c r="E184" s="248"/>
      <c r="F184" s="314">
        <f>F174</f>
        <v>0</v>
      </c>
    </row>
    <row r="185" spans="1:6" ht="15.75" customHeight="1" thickBot="1">
      <c r="A185" s="316"/>
      <c r="B185" s="317"/>
      <c r="C185" s="318"/>
      <c r="D185" s="319"/>
      <c r="E185" s="318"/>
      <c r="F185" s="320"/>
    </row>
    <row r="186" spans="1:6" ht="15.75" customHeight="1" thickTop="1">
      <c r="A186" s="321"/>
      <c r="B186" s="322"/>
      <c r="C186" s="323"/>
      <c r="D186" s="324"/>
      <c r="E186" s="325"/>
      <c r="F186" s="326"/>
    </row>
    <row r="187" spans="1:6" ht="15" customHeight="1">
      <c r="A187" s="327"/>
      <c r="B187" s="328" t="s">
        <v>713</v>
      </c>
      <c r="C187" s="329" t="s">
        <v>164</v>
      </c>
      <c r="D187" s="330"/>
      <c r="E187" s="331"/>
      <c r="F187" s="332">
        <f>SUM(F179:F184)</f>
        <v>0</v>
      </c>
    </row>
    <row r="188" spans="1:6" ht="14.25" customHeight="1">
      <c r="A188" s="333"/>
      <c r="B188" s="334" t="s">
        <v>714</v>
      </c>
      <c r="C188" s="335" t="s">
        <v>164</v>
      </c>
      <c r="D188" s="336"/>
      <c r="E188" s="337"/>
      <c r="F188" s="338">
        <f>F187*0.25</f>
        <v>0</v>
      </c>
    </row>
    <row r="189" spans="1:6" ht="14.25" customHeight="1">
      <c r="A189" s="339"/>
      <c r="B189" s="340" t="s">
        <v>949</v>
      </c>
      <c r="C189" s="341" t="s">
        <v>164</v>
      </c>
      <c r="D189" s="342"/>
      <c r="E189" s="343"/>
      <c r="F189" s="344">
        <f>F187+F188</f>
        <v>0</v>
      </c>
    </row>
    <row r="190" spans="1:6" ht="14.25" customHeight="1">
      <c r="C190" s="345"/>
      <c r="D190" s="346"/>
      <c r="E190" s="347"/>
      <c r="F190" s="348"/>
    </row>
    <row r="191" spans="1:6" ht="14.25" customHeight="1">
      <c r="B191" s="349"/>
      <c r="C191" s="252"/>
      <c r="D191" s="346"/>
      <c r="E191" s="347"/>
      <c r="F191" s="348"/>
    </row>
    <row r="192" spans="1:6" ht="14.25" customHeight="1">
      <c r="C192" s="252"/>
      <c r="D192" s="346"/>
      <c r="E192" s="347"/>
      <c r="F192" s="348"/>
    </row>
    <row r="193" spans="2:6" ht="14.25" customHeight="1">
      <c r="C193" s="345"/>
      <c r="D193" s="346"/>
      <c r="E193" s="347"/>
      <c r="F193" s="348"/>
    </row>
    <row r="194" spans="2:6" ht="14.25" customHeight="1">
      <c r="C194" s="345"/>
      <c r="D194" s="346"/>
      <c r="E194" s="347"/>
      <c r="F194" s="347"/>
    </row>
    <row r="195" spans="2:6" ht="14.25" customHeight="1">
      <c r="B195" s="349"/>
      <c r="C195" s="345"/>
      <c r="D195" s="346"/>
      <c r="E195" s="347"/>
      <c r="F195" s="347"/>
    </row>
    <row r="196" spans="2:6" ht="44.25" customHeight="1">
      <c r="C196" s="345"/>
      <c r="D196" s="346"/>
      <c r="E196" s="347"/>
      <c r="F196" s="347"/>
    </row>
    <row r="197" spans="2:6" ht="30" customHeight="1">
      <c r="C197" s="252"/>
      <c r="D197" s="346"/>
      <c r="E197" s="350"/>
      <c r="F197" s="347"/>
    </row>
    <row r="198" spans="2:6" ht="14.25" customHeight="1">
      <c r="C198" s="252"/>
      <c r="D198" s="346"/>
      <c r="F198" s="347"/>
    </row>
    <row r="199" spans="2:6" ht="14.25" customHeight="1">
      <c r="C199" s="345"/>
      <c r="D199" s="346"/>
      <c r="F199" s="347"/>
    </row>
    <row r="200" spans="2:6" ht="14.25" customHeight="1">
      <c r="C200" s="345"/>
      <c r="D200" s="346"/>
      <c r="F200" s="347"/>
    </row>
    <row r="201" spans="2:6" ht="14.25" customHeight="1">
      <c r="C201" s="345"/>
      <c r="D201" s="346"/>
      <c r="F201" s="347"/>
    </row>
    <row r="202" spans="2:6" ht="14.25" customHeight="1">
      <c r="D202" s="346"/>
      <c r="E202" s="347"/>
      <c r="F202" s="347"/>
    </row>
    <row r="203" spans="2:6" ht="14.25" customHeight="1">
      <c r="C203" s="252"/>
      <c r="D203" s="346"/>
      <c r="E203" s="347"/>
      <c r="F203" s="347"/>
    </row>
    <row r="204" spans="2:6" ht="14.25" customHeight="1">
      <c r="C204" s="345"/>
      <c r="D204" s="346"/>
      <c r="E204" s="347"/>
      <c r="F204" s="347"/>
    </row>
    <row r="205" spans="2:6" ht="14.25" customHeight="1">
      <c r="C205" s="345"/>
      <c r="D205" s="346"/>
      <c r="E205" s="347"/>
      <c r="F205" s="347"/>
    </row>
    <row r="206" spans="2:6" ht="14.25" customHeight="1">
      <c r="C206" s="345"/>
      <c r="D206" s="346"/>
      <c r="E206" s="347"/>
      <c r="F206" s="347"/>
    </row>
    <row r="207" spans="2:6" ht="30.75" customHeight="1">
      <c r="C207" s="252"/>
      <c r="D207" s="346"/>
      <c r="E207" s="347"/>
      <c r="F207" s="347"/>
    </row>
    <row r="208" spans="2:6" ht="14.25" customHeight="1">
      <c r="C208" s="252"/>
      <c r="D208" s="346"/>
      <c r="E208" s="347"/>
      <c r="F208" s="347"/>
    </row>
    <row r="209" spans="2:6" ht="14.25" customHeight="1">
      <c r="C209" s="345"/>
      <c r="D209" s="346"/>
      <c r="E209" s="347"/>
      <c r="F209" s="347"/>
    </row>
    <row r="210" spans="2:6" ht="14.25" customHeight="1">
      <c r="C210" s="345"/>
      <c r="D210" s="346"/>
      <c r="F210" s="347"/>
    </row>
    <row r="211" spans="2:6" ht="14.25" customHeight="1">
      <c r="C211" s="252"/>
      <c r="D211" s="346"/>
      <c r="F211" s="347"/>
    </row>
    <row r="212" spans="2:6" ht="14.25" customHeight="1">
      <c r="C212" s="345"/>
      <c r="D212" s="346"/>
      <c r="E212" s="347"/>
      <c r="F212" s="350"/>
    </row>
    <row r="213" spans="2:6" ht="14.25" customHeight="1">
      <c r="C213" s="345"/>
      <c r="D213" s="346"/>
      <c r="E213" s="347"/>
      <c r="F213" s="350"/>
    </row>
    <row r="214" spans="2:6" ht="14.25" customHeight="1">
      <c r="C214" s="345"/>
      <c r="D214" s="346"/>
      <c r="F214" s="350"/>
    </row>
    <row r="215" spans="2:6" ht="14.25" customHeight="1">
      <c r="C215" s="252"/>
      <c r="D215" s="346"/>
      <c r="F215" s="350"/>
    </row>
    <row r="216" spans="2:6" ht="14.25" customHeight="1">
      <c r="C216" s="252"/>
      <c r="D216" s="346"/>
      <c r="E216" s="347"/>
    </row>
    <row r="217" spans="2:6" ht="14.25" customHeight="1">
      <c r="C217" s="345"/>
      <c r="D217" s="346"/>
      <c r="E217" s="347"/>
    </row>
    <row r="218" spans="2:6" ht="14.25" customHeight="1">
      <c r="C218" s="345"/>
      <c r="D218" s="346"/>
      <c r="E218" s="347"/>
    </row>
    <row r="219" spans="2:6" ht="14.25" customHeight="1">
      <c r="C219" s="252"/>
      <c r="D219" s="346"/>
    </row>
    <row r="220" spans="2:6" ht="14.25" customHeight="1">
      <c r="C220" s="252"/>
      <c r="D220" s="346"/>
      <c r="F220" s="347"/>
    </row>
    <row r="221" spans="2:6" ht="14.25" customHeight="1">
      <c r="C221" s="345"/>
      <c r="D221" s="346"/>
      <c r="F221" s="347"/>
    </row>
    <row r="222" spans="2:6" ht="14.25" customHeight="1">
      <c r="C222" s="252"/>
      <c r="D222" s="346"/>
      <c r="F222" s="347"/>
    </row>
    <row r="223" spans="2:6" ht="14.25" customHeight="1">
      <c r="C223" s="347"/>
      <c r="D223" s="351"/>
      <c r="F223" s="347"/>
    </row>
    <row r="224" spans="2:6" ht="14.25" customHeight="1">
      <c r="B224" s="352"/>
      <c r="C224" s="350"/>
      <c r="D224" s="351"/>
      <c r="F224" s="347"/>
    </row>
    <row r="225" spans="1:6" ht="14.25" customHeight="1">
      <c r="B225" s="222"/>
      <c r="C225" s="350"/>
      <c r="D225" s="351"/>
      <c r="F225" s="347"/>
    </row>
    <row r="226" spans="1:6" ht="14.25" customHeight="1">
      <c r="A226" s="353"/>
      <c r="B226" s="222"/>
      <c r="C226" s="347"/>
      <c r="D226" s="351"/>
      <c r="F226" s="347"/>
    </row>
    <row r="227" spans="1:6" ht="14.25" customHeight="1">
      <c r="A227" s="353"/>
      <c r="B227" s="222"/>
      <c r="C227" s="347"/>
      <c r="D227" s="351"/>
      <c r="E227" s="347"/>
      <c r="F227" s="347"/>
    </row>
    <row r="228" spans="1:6" ht="14.25" customHeight="1">
      <c r="A228" s="353"/>
      <c r="B228" s="222"/>
      <c r="C228" s="347"/>
      <c r="D228" s="351"/>
    </row>
    <row r="229" spans="1:6" ht="14.25" customHeight="1">
      <c r="A229" s="353"/>
      <c r="B229" s="222"/>
      <c r="C229" s="350"/>
      <c r="D229" s="351"/>
    </row>
    <row r="230" spans="1:6" ht="14.25" customHeight="1">
      <c r="A230" s="353"/>
      <c r="B230" s="222"/>
      <c r="C230" s="350"/>
      <c r="D230" s="351"/>
    </row>
    <row r="231" spans="1:6" ht="14.25" customHeight="1">
      <c r="A231" s="353"/>
      <c r="B231" s="222"/>
      <c r="C231" s="350"/>
      <c r="D231" s="351"/>
    </row>
    <row r="232" spans="1:6" ht="14.25" customHeight="1">
      <c r="A232" s="353"/>
      <c r="B232" s="222"/>
      <c r="C232" s="350"/>
      <c r="D232" s="351"/>
    </row>
    <row r="233" spans="1:6" ht="14.25" customHeight="1">
      <c r="A233" s="353"/>
      <c r="B233" s="222"/>
      <c r="C233" s="350"/>
      <c r="D233" s="351"/>
    </row>
    <row r="234" spans="1:6" ht="14.25" customHeight="1">
      <c r="A234" s="353"/>
      <c r="B234" s="222"/>
      <c r="C234" s="350"/>
      <c r="D234" s="346"/>
      <c r="F234" s="347"/>
    </row>
    <row r="235" spans="1:6" ht="14.25" customHeight="1">
      <c r="A235" s="353"/>
      <c r="B235" s="222"/>
      <c r="C235" s="350"/>
      <c r="D235" s="351"/>
      <c r="F235" s="347"/>
    </row>
    <row r="236" spans="1:6" ht="14.25" customHeight="1">
      <c r="A236" s="353"/>
      <c r="B236" s="222"/>
      <c r="C236" s="280"/>
    </row>
    <row r="237" spans="1:6" ht="14.25" customHeight="1">
      <c r="A237" s="353"/>
      <c r="B237" s="222"/>
    </row>
    <row r="238" spans="1:6" ht="14.25" customHeight="1">
      <c r="A238" s="353"/>
      <c r="B238" s="222"/>
      <c r="F238" s="347"/>
    </row>
    <row r="239" spans="1:6" ht="14.25" customHeight="1">
      <c r="A239" s="353"/>
      <c r="B239" s="222"/>
      <c r="F239" s="347"/>
    </row>
    <row r="240" spans="1:6" ht="14.25" customHeight="1">
      <c r="A240" s="353"/>
      <c r="B240" s="222"/>
      <c r="F240" s="347"/>
    </row>
    <row r="241" spans="2:6" ht="14.25" customHeight="1"/>
    <row r="242" spans="2:6" ht="14.25" customHeight="1"/>
    <row r="243" spans="2:6" ht="14.25" customHeight="1"/>
    <row r="244" spans="2:6" ht="14.25" customHeight="1"/>
    <row r="245" spans="2:6" ht="14.25" customHeight="1"/>
    <row r="246" spans="2:6" ht="14.25" customHeight="1"/>
    <row r="247" spans="2:6" ht="14.25" customHeight="1"/>
    <row r="248" spans="2:6" ht="14.25" customHeight="1">
      <c r="C248" s="280"/>
    </row>
    <row r="249" spans="2:6" ht="14.25" customHeight="1">
      <c r="B249" s="222"/>
      <c r="C249" s="280"/>
      <c r="F249" s="347"/>
    </row>
    <row r="250" spans="2:6" ht="14.25" customHeight="1">
      <c r="B250" s="222"/>
    </row>
    <row r="251" spans="2:6" ht="14.25" customHeight="1"/>
    <row r="252" spans="2:6" ht="14.25" customHeight="1"/>
    <row r="253" spans="2:6" ht="14.25" customHeight="1"/>
    <row r="254" spans="2:6" ht="14.25" customHeight="1"/>
    <row r="255" spans="2:6" ht="14.25" customHeight="1"/>
    <row r="256" spans="2:6" ht="14.25" customHeight="1"/>
    <row r="257" spans="1:6" ht="14.25" customHeight="1">
      <c r="C257" s="280"/>
    </row>
    <row r="258" spans="1:6" ht="14.25" customHeight="1">
      <c r="B258" s="222"/>
    </row>
    <row r="259" spans="1:6" ht="14.25" customHeight="1"/>
    <row r="260" spans="1:6" ht="14.25" customHeight="1"/>
    <row r="261" spans="1:6" ht="14.25" customHeight="1">
      <c r="A261" s="354"/>
      <c r="C261" s="252"/>
      <c r="D261" s="252"/>
      <c r="E261" s="252"/>
      <c r="F261" s="252"/>
    </row>
    <row r="262" spans="1:6" ht="14.25" customHeight="1">
      <c r="A262" s="354"/>
      <c r="C262" s="252"/>
      <c r="D262" s="252"/>
      <c r="E262" s="252"/>
      <c r="F262" s="252"/>
    </row>
    <row r="263" spans="1:6" ht="14.25" customHeight="1">
      <c r="A263" s="354"/>
      <c r="C263" s="252"/>
      <c r="D263" s="252"/>
      <c r="E263" s="252"/>
      <c r="F263" s="252"/>
    </row>
    <row r="264" spans="1:6" ht="14.25" customHeight="1">
      <c r="A264" s="354"/>
      <c r="C264" s="252"/>
      <c r="D264" s="252"/>
      <c r="E264" s="252"/>
      <c r="F264" s="252"/>
    </row>
    <row r="265" spans="1:6" ht="14.25" customHeight="1">
      <c r="A265" s="354"/>
      <c r="C265" s="252"/>
      <c r="D265" s="252"/>
      <c r="E265" s="252"/>
      <c r="F265" s="252"/>
    </row>
    <row r="266" spans="1:6" ht="14.25" customHeight="1">
      <c r="A266" s="354"/>
      <c r="C266" s="252"/>
      <c r="D266" s="252"/>
      <c r="E266" s="252"/>
      <c r="F266" s="252"/>
    </row>
    <row r="267" spans="1:6" ht="14.25" customHeight="1">
      <c r="A267" s="354"/>
      <c r="C267" s="252"/>
      <c r="D267" s="252"/>
      <c r="E267" s="252"/>
      <c r="F267" s="252"/>
    </row>
    <row r="268" spans="1:6" ht="14.25" customHeight="1">
      <c r="A268" s="354"/>
      <c r="C268" s="252"/>
      <c r="D268" s="252"/>
      <c r="E268" s="252"/>
      <c r="F268" s="252"/>
    </row>
    <row r="269" spans="1:6" ht="14.25" customHeight="1">
      <c r="A269" s="354"/>
      <c r="C269" s="252"/>
      <c r="D269" s="252"/>
      <c r="E269" s="252"/>
      <c r="F269" s="252"/>
    </row>
    <row r="270" spans="1:6" ht="14.25" customHeight="1">
      <c r="A270" s="354"/>
      <c r="C270" s="252"/>
      <c r="D270" s="252"/>
      <c r="E270" s="252"/>
      <c r="F270" s="252"/>
    </row>
    <row r="271" spans="1:6" ht="14.25" customHeight="1">
      <c r="A271" s="354"/>
      <c r="C271" s="252"/>
      <c r="D271" s="252"/>
      <c r="E271" s="252"/>
      <c r="F271" s="252"/>
    </row>
    <row r="272" spans="1:6" ht="14.25" customHeight="1">
      <c r="A272" s="354"/>
      <c r="C272" s="252"/>
      <c r="D272" s="252"/>
      <c r="E272" s="252"/>
      <c r="F272" s="252"/>
    </row>
    <row r="273" spans="1:6" ht="14.25" customHeight="1">
      <c r="A273" s="354"/>
      <c r="C273" s="252"/>
      <c r="D273" s="252"/>
      <c r="E273" s="252"/>
      <c r="F273" s="252"/>
    </row>
    <row r="274" spans="1:6" ht="14.25" customHeight="1">
      <c r="A274" s="354"/>
      <c r="C274" s="252"/>
      <c r="D274" s="252"/>
      <c r="E274" s="252"/>
      <c r="F274" s="252"/>
    </row>
    <row r="275" spans="1:6" ht="14.25" customHeight="1">
      <c r="A275" s="354"/>
      <c r="C275" s="252"/>
      <c r="D275" s="252"/>
      <c r="E275" s="252"/>
      <c r="F275" s="252"/>
    </row>
    <row r="276" spans="1:6" ht="14.25" customHeight="1">
      <c r="A276" s="354"/>
      <c r="C276" s="252"/>
      <c r="D276" s="252"/>
      <c r="E276" s="252"/>
      <c r="F276" s="252"/>
    </row>
    <row r="277" spans="1:6" ht="14.25" customHeight="1">
      <c r="A277" s="354"/>
      <c r="C277" s="252"/>
      <c r="D277" s="252"/>
      <c r="E277" s="252"/>
      <c r="F277" s="252"/>
    </row>
    <row r="278" spans="1:6" ht="14.25" customHeight="1">
      <c r="A278" s="354"/>
      <c r="C278" s="252"/>
      <c r="D278" s="252"/>
      <c r="E278" s="252"/>
      <c r="F278" s="252"/>
    </row>
    <row r="279" spans="1:6" ht="14.25" customHeight="1">
      <c r="A279" s="354"/>
      <c r="C279" s="252"/>
      <c r="D279" s="252"/>
      <c r="E279" s="252"/>
      <c r="F279" s="252"/>
    </row>
    <row r="280" spans="1:6" ht="14.25" customHeight="1">
      <c r="A280" s="354"/>
      <c r="C280" s="252"/>
      <c r="D280" s="252"/>
      <c r="E280" s="252"/>
      <c r="F280" s="252"/>
    </row>
    <row r="281" spans="1:6" ht="14.25" customHeight="1">
      <c r="A281" s="354"/>
      <c r="C281" s="252"/>
      <c r="D281" s="252"/>
      <c r="E281" s="252"/>
      <c r="F281" s="252"/>
    </row>
    <row r="282" spans="1:6" ht="14.25" customHeight="1">
      <c r="A282" s="354"/>
      <c r="C282" s="252"/>
      <c r="D282" s="252"/>
      <c r="E282" s="252"/>
      <c r="F282" s="252"/>
    </row>
    <row r="283" spans="1:6" ht="14.25" customHeight="1">
      <c r="A283" s="354"/>
      <c r="C283" s="252"/>
      <c r="D283" s="252"/>
      <c r="E283" s="252"/>
      <c r="F283" s="252"/>
    </row>
    <row r="284" spans="1:6" ht="27.75" customHeight="1">
      <c r="A284" s="354"/>
      <c r="C284" s="252"/>
      <c r="D284" s="252"/>
      <c r="E284" s="252"/>
      <c r="F284" s="252"/>
    </row>
    <row r="285" spans="1:6" ht="14.25" customHeight="1">
      <c r="A285" s="354"/>
      <c r="C285" s="252"/>
      <c r="D285" s="252"/>
      <c r="E285" s="252"/>
      <c r="F285" s="252"/>
    </row>
    <row r="286" spans="1:6" ht="14.25" customHeight="1">
      <c r="A286" s="354"/>
      <c r="C286" s="252"/>
      <c r="D286" s="252"/>
      <c r="E286" s="252"/>
      <c r="F286" s="252"/>
    </row>
    <row r="287" spans="1:6" ht="14.25" customHeight="1">
      <c r="A287" s="354"/>
      <c r="C287" s="252"/>
      <c r="D287" s="252"/>
      <c r="E287" s="252"/>
      <c r="F287" s="252"/>
    </row>
    <row r="288" spans="1:6" ht="14.25" customHeight="1">
      <c r="A288" s="354"/>
      <c r="C288" s="252"/>
      <c r="D288" s="252"/>
      <c r="E288" s="252"/>
      <c r="F288" s="252"/>
    </row>
    <row r="289" spans="1:6" ht="14.25" customHeight="1">
      <c r="A289" s="354"/>
      <c r="C289" s="252"/>
      <c r="D289" s="252"/>
      <c r="E289" s="252"/>
      <c r="F289" s="252"/>
    </row>
    <row r="290" spans="1:6" ht="14.25" customHeight="1">
      <c r="A290" s="354"/>
      <c r="C290" s="252"/>
      <c r="D290" s="252"/>
      <c r="E290" s="252"/>
      <c r="F290" s="252"/>
    </row>
    <row r="291" spans="1:6" ht="50.1" customHeight="1">
      <c r="A291" s="354"/>
      <c r="C291" s="252"/>
      <c r="D291" s="252"/>
      <c r="E291" s="252"/>
      <c r="F291" s="252"/>
    </row>
    <row r="292" spans="1:6" ht="50.1" customHeight="1">
      <c r="A292" s="354"/>
      <c r="C292" s="252"/>
      <c r="D292" s="252"/>
      <c r="E292" s="252"/>
      <c r="F292" s="252"/>
    </row>
    <row r="293" spans="1:6" ht="50.1" customHeight="1">
      <c r="A293" s="354"/>
      <c r="C293" s="252"/>
      <c r="D293" s="252"/>
      <c r="E293" s="252"/>
      <c r="F293" s="252"/>
    </row>
    <row r="294" spans="1:6" ht="50.1" customHeight="1">
      <c r="A294" s="354"/>
      <c r="C294" s="252"/>
      <c r="D294" s="252"/>
      <c r="E294" s="252"/>
      <c r="F294" s="252"/>
    </row>
    <row r="295" spans="1:6" ht="50.1" customHeight="1">
      <c r="A295" s="354"/>
      <c r="C295" s="252"/>
      <c r="D295" s="252"/>
      <c r="E295" s="252"/>
      <c r="F295" s="252"/>
    </row>
    <row r="296" spans="1:6" ht="50.1" customHeight="1">
      <c r="A296" s="354"/>
      <c r="C296" s="252"/>
      <c r="D296" s="252"/>
      <c r="E296" s="252"/>
      <c r="F296" s="252"/>
    </row>
    <row r="297" spans="1:6" ht="50.1" customHeight="1">
      <c r="A297" s="354"/>
      <c r="C297" s="252"/>
      <c r="D297" s="252"/>
      <c r="E297" s="252"/>
      <c r="F297" s="252"/>
    </row>
    <row r="298" spans="1:6" ht="50.1" customHeight="1">
      <c r="A298" s="354"/>
      <c r="C298" s="252"/>
      <c r="D298" s="252"/>
      <c r="E298" s="252"/>
      <c r="F298" s="252"/>
    </row>
    <row r="299" spans="1:6" ht="50.1" customHeight="1">
      <c r="A299" s="354"/>
      <c r="C299" s="252"/>
      <c r="D299" s="252"/>
      <c r="E299" s="252"/>
      <c r="F299" s="252"/>
    </row>
    <row r="300" spans="1:6" ht="50.1" customHeight="1">
      <c r="A300" s="354"/>
      <c r="C300" s="252"/>
      <c r="D300" s="252"/>
      <c r="E300" s="252"/>
      <c r="F300" s="252"/>
    </row>
    <row r="301" spans="1:6" ht="50.1" customHeight="1">
      <c r="A301" s="354"/>
      <c r="C301" s="252"/>
      <c r="D301" s="252"/>
      <c r="E301" s="252"/>
      <c r="F301" s="252"/>
    </row>
    <row r="302" spans="1:6" ht="50.1" customHeight="1">
      <c r="A302" s="354"/>
      <c r="C302" s="252"/>
      <c r="D302" s="252"/>
      <c r="E302" s="252"/>
      <c r="F302" s="252"/>
    </row>
    <row r="303" spans="1:6" ht="50.1" customHeight="1">
      <c r="A303" s="354"/>
      <c r="C303" s="252"/>
      <c r="D303" s="252"/>
      <c r="E303" s="252"/>
      <c r="F303" s="252"/>
    </row>
    <row r="304" spans="1:6" ht="50.1" customHeight="1">
      <c r="A304" s="354"/>
      <c r="C304" s="252"/>
      <c r="D304" s="252"/>
      <c r="E304" s="252"/>
      <c r="F304" s="252"/>
    </row>
    <row r="305" spans="1:6" ht="50.1" customHeight="1">
      <c r="A305" s="354"/>
      <c r="C305" s="252"/>
      <c r="D305" s="252"/>
      <c r="E305" s="252"/>
      <c r="F305" s="252"/>
    </row>
    <row r="306" spans="1:6" ht="50.1" customHeight="1">
      <c r="A306" s="354"/>
      <c r="C306" s="252"/>
      <c r="D306" s="252"/>
      <c r="E306" s="252"/>
      <c r="F306" s="252"/>
    </row>
    <row r="307" spans="1:6" ht="50.1" customHeight="1">
      <c r="A307" s="354"/>
      <c r="C307" s="252"/>
      <c r="D307" s="252"/>
      <c r="E307" s="252"/>
      <c r="F307" s="252"/>
    </row>
    <row r="308" spans="1:6" ht="50.1" customHeight="1">
      <c r="A308" s="354"/>
      <c r="C308" s="252"/>
      <c r="D308" s="252"/>
      <c r="E308" s="252"/>
      <c r="F308" s="252"/>
    </row>
    <row r="309" spans="1:6" ht="50.1" customHeight="1">
      <c r="A309" s="354"/>
      <c r="C309" s="252"/>
      <c r="D309" s="252"/>
      <c r="E309" s="252"/>
      <c r="F309" s="252"/>
    </row>
    <row r="310" spans="1:6" ht="50.1" customHeight="1">
      <c r="A310" s="354"/>
      <c r="C310" s="252"/>
      <c r="D310" s="252"/>
      <c r="E310" s="252"/>
      <c r="F310" s="252"/>
    </row>
    <row r="311" spans="1:6" ht="50.1" customHeight="1">
      <c r="A311" s="354"/>
      <c r="C311" s="252"/>
      <c r="D311" s="252"/>
      <c r="E311" s="252"/>
      <c r="F311" s="252"/>
    </row>
    <row r="312" spans="1:6" ht="50.1" customHeight="1">
      <c r="A312" s="354"/>
      <c r="C312" s="252"/>
      <c r="D312" s="252"/>
      <c r="E312" s="252"/>
      <c r="F312" s="252"/>
    </row>
    <row r="313" spans="1:6" ht="50.1" customHeight="1">
      <c r="A313" s="354"/>
      <c r="C313" s="252"/>
      <c r="D313" s="252"/>
      <c r="E313" s="252"/>
      <c r="F313" s="252"/>
    </row>
    <row r="314" spans="1:6" ht="50.1" customHeight="1">
      <c r="A314" s="354"/>
      <c r="C314" s="252"/>
      <c r="D314" s="252"/>
      <c r="E314" s="252"/>
      <c r="F314" s="252"/>
    </row>
    <row r="315" spans="1:6" ht="50.1" customHeight="1">
      <c r="A315" s="354"/>
      <c r="C315" s="252"/>
      <c r="D315" s="252"/>
      <c r="E315" s="252"/>
      <c r="F315" s="252"/>
    </row>
    <row r="316" spans="1:6" ht="50.1" customHeight="1">
      <c r="A316" s="354"/>
      <c r="C316" s="252"/>
      <c r="D316" s="252"/>
      <c r="E316" s="252"/>
      <c r="F316" s="252"/>
    </row>
    <row r="317" spans="1:6" ht="50.1" customHeight="1">
      <c r="A317" s="354"/>
      <c r="C317" s="252"/>
      <c r="D317" s="252"/>
      <c r="E317" s="252"/>
      <c r="F317" s="252"/>
    </row>
    <row r="318" spans="1:6" ht="50.1" customHeight="1">
      <c r="A318" s="354"/>
      <c r="C318" s="252"/>
      <c r="D318" s="252"/>
      <c r="E318" s="252"/>
      <c r="F318" s="252"/>
    </row>
    <row r="319" spans="1:6" ht="50.1" customHeight="1">
      <c r="A319" s="354"/>
      <c r="C319" s="252"/>
      <c r="D319" s="252"/>
      <c r="E319" s="252"/>
      <c r="F319" s="252"/>
    </row>
    <row r="320" spans="1:6" ht="50.1" customHeight="1">
      <c r="A320" s="354"/>
      <c r="C320" s="252"/>
      <c r="D320" s="252"/>
      <c r="E320" s="252"/>
      <c r="F320" s="252"/>
    </row>
    <row r="321" spans="1:6" ht="50.1" customHeight="1">
      <c r="A321" s="354"/>
      <c r="C321" s="252"/>
      <c r="D321" s="252"/>
      <c r="E321" s="252"/>
      <c r="F321" s="252"/>
    </row>
    <row r="322" spans="1:6" ht="50.1" customHeight="1">
      <c r="A322" s="354"/>
      <c r="C322" s="252"/>
      <c r="D322" s="252"/>
      <c r="E322" s="252"/>
      <c r="F322" s="252"/>
    </row>
    <row r="323" spans="1:6" ht="50.1" customHeight="1">
      <c r="A323" s="354"/>
      <c r="C323" s="252"/>
      <c r="D323" s="252"/>
      <c r="E323" s="252"/>
      <c r="F323" s="252"/>
    </row>
    <row r="324" spans="1:6" ht="50.1" customHeight="1">
      <c r="A324" s="354"/>
      <c r="C324" s="252"/>
      <c r="D324" s="252"/>
      <c r="E324" s="252"/>
      <c r="F324" s="252"/>
    </row>
    <row r="325" spans="1:6" ht="50.1" customHeight="1">
      <c r="A325" s="354"/>
      <c r="C325" s="252"/>
      <c r="D325" s="252"/>
      <c r="E325" s="252"/>
      <c r="F325" s="252"/>
    </row>
    <row r="326" spans="1:6" ht="50.1" customHeight="1">
      <c r="A326" s="354"/>
      <c r="C326" s="252"/>
      <c r="D326" s="252"/>
      <c r="E326" s="252"/>
      <c r="F326" s="252"/>
    </row>
    <row r="327" spans="1:6" ht="50.1" customHeight="1">
      <c r="A327" s="354"/>
      <c r="C327" s="252"/>
      <c r="D327" s="252"/>
      <c r="E327" s="252"/>
      <c r="F327" s="252"/>
    </row>
    <row r="328" spans="1:6" ht="50.1" customHeight="1">
      <c r="A328" s="354"/>
      <c r="C328" s="252"/>
      <c r="D328" s="252"/>
      <c r="E328" s="252"/>
      <c r="F328" s="252"/>
    </row>
    <row r="329" spans="1:6" ht="50.1" customHeight="1">
      <c r="A329" s="354"/>
      <c r="C329" s="252"/>
      <c r="D329" s="252"/>
      <c r="E329" s="252"/>
      <c r="F329" s="252"/>
    </row>
    <row r="330" spans="1:6" ht="50.1" customHeight="1">
      <c r="A330" s="354"/>
      <c r="C330" s="252"/>
      <c r="D330" s="252"/>
      <c r="E330" s="252"/>
      <c r="F330" s="252"/>
    </row>
    <row r="331" spans="1:6" ht="50.1" customHeight="1">
      <c r="A331" s="354"/>
      <c r="C331" s="252"/>
      <c r="D331" s="252"/>
      <c r="E331" s="252"/>
      <c r="F331" s="252"/>
    </row>
    <row r="332" spans="1:6" ht="50.1" customHeight="1">
      <c r="A332" s="354"/>
      <c r="C332" s="252"/>
      <c r="D332" s="252"/>
      <c r="E332" s="252"/>
      <c r="F332" s="252"/>
    </row>
    <row r="333" spans="1:6" ht="50.1" customHeight="1">
      <c r="A333" s="354"/>
      <c r="C333" s="252"/>
      <c r="D333" s="252"/>
      <c r="E333" s="252"/>
      <c r="F333" s="252"/>
    </row>
    <row r="334" spans="1:6" ht="50.1" customHeight="1">
      <c r="A334" s="354"/>
      <c r="C334" s="252"/>
      <c r="D334" s="252"/>
      <c r="E334" s="252"/>
      <c r="F334" s="252"/>
    </row>
    <row r="335" spans="1:6" ht="50.1" customHeight="1">
      <c r="A335" s="354"/>
      <c r="C335" s="252"/>
      <c r="D335" s="252"/>
      <c r="E335" s="252"/>
      <c r="F335" s="252"/>
    </row>
    <row r="336" spans="1:6" ht="50.1" customHeight="1">
      <c r="A336" s="354"/>
      <c r="C336" s="252"/>
      <c r="D336" s="252"/>
      <c r="E336" s="252"/>
      <c r="F336" s="252"/>
    </row>
    <row r="337" spans="1:6" ht="50.1" customHeight="1">
      <c r="A337" s="354"/>
      <c r="C337" s="252"/>
      <c r="D337" s="252"/>
      <c r="E337" s="252"/>
      <c r="F337" s="252"/>
    </row>
    <row r="338" spans="1:6" ht="50.1" customHeight="1">
      <c r="A338" s="354"/>
      <c r="C338" s="252"/>
      <c r="D338" s="252"/>
      <c r="E338" s="252"/>
      <c r="F338" s="252"/>
    </row>
    <row r="339" spans="1:6" ht="50.1" customHeight="1">
      <c r="A339" s="354"/>
      <c r="C339" s="252"/>
      <c r="D339" s="252"/>
      <c r="E339" s="252"/>
      <c r="F339" s="252"/>
    </row>
    <row r="340" spans="1:6" ht="50.1" customHeight="1">
      <c r="A340" s="354"/>
      <c r="C340" s="252"/>
      <c r="D340" s="252"/>
      <c r="E340" s="252"/>
      <c r="F340" s="252"/>
    </row>
    <row r="341" spans="1:6" ht="50.1" customHeight="1">
      <c r="A341" s="354"/>
      <c r="C341" s="252"/>
      <c r="D341" s="252"/>
      <c r="E341" s="252"/>
      <c r="F341" s="252"/>
    </row>
    <row r="342" spans="1:6" ht="50.1" customHeight="1">
      <c r="A342" s="354"/>
      <c r="C342" s="252"/>
      <c r="D342" s="252"/>
      <c r="E342" s="252"/>
      <c r="F342" s="252"/>
    </row>
    <row r="343" spans="1:6" ht="50.1" customHeight="1">
      <c r="A343" s="354"/>
      <c r="C343" s="252"/>
      <c r="D343" s="252"/>
      <c r="E343" s="252"/>
      <c r="F343" s="252"/>
    </row>
    <row r="344" spans="1:6" ht="50.1" customHeight="1">
      <c r="A344" s="354"/>
      <c r="C344" s="252"/>
      <c r="D344" s="252"/>
      <c r="E344" s="252"/>
      <c r="F344" s="252"/>
    </row>
    <row r="345" spans="1:6" ht="50.1" customHeight="1">
      <c r="A345" s="354"/>
      <c r="C345" s="252"/>
      <c r="D345" s="252"/>
      <c r="E345" s="252"/>
      <c r="F345" s="252"/>
    </row>
    <row r="346" spans="1:6" ht="50.1" customHeight="1">
      <c r="A346" s="354"/>
      <c r="C346" s="252"/>
      <c r="D346" s="252"/>
      <c r="E346" s="252"/>
      <c r="F346" s="252"/>
    </row>
    <row r="347" spans="1:6" ht="50.1" customHeight="1">
      <c r="A347" s="354"/>
      <c r="C347" s="252"/>
      <c r="D347" s="252"/>
      <c r="E347" s="252"/>
      <c r="F347" s="252"/>
    </row>
    <row r="348" spans="1:6" ht="50.1" customHeight="1">
      <c r="A348" s="354"/>
      <c r="C348" s="252"/>
      <c r="D348" s="252"/>
      <c r="E348" s="252"/>
      <c r="F348" s="252"/>
    </row>
    <row r="349" spans="1:6" ht="50.1" customHeight="1">
      <c r="A349" s="354"/>
      <c r="C349" s="252"/>
      <c r="D349" s="252"/>
      <c r="E349" s="252"/>
      <c r="F349" s="252"/>
    </row>
    <row r="350" spans="1:6" ht="50.1" customHeight="1">
      <c r="A350" s="354"/>
      <c r="C350" s="252"/>
      <c r="D350" s="252"/>
      <c r="E350" s="252"/>
      <c r="F350" s="252"/>
    </row>
    <row r="351" spans="1:6" ht="50.1" customHeight="1">
      <c r="A351" s="354"/>
      <c r="C351" s="252"/>
      <c r="D351" s="252"/>
      <c r="E351" s="252"/>
      <c r="F351" s="252"/>
    </row>
    <row r="352" spans="1:6" ht="50.1" customHeight="1">
      <c r="A352" s="354"/>
      <c r="C352" s="252"/>
      <c r="D352" s="252"/>
      <c r="E352" s="252"/>
      <c r="F352" s="252"/>
    </row>
    <row r="353" spans="1:6" ht="50.1" customHeight="1">
      <c r="A353" s="354"/>
      <c r="C353" s="252"/>
      <c r="D353" s="252"/>
      <c r="E353" s="252"/>
      <c r="F353" s="252"/>
    </row>
    <row r="354" spans="1:6" ht="50.1" customHeight="1">
      <c r="A354" s="354"/>
      <c r="C354" s="252"/>
      <c r="D354" s="252"/>
      <c r="E354" s="252"/>
      <c r="F354" s="252"/>
    </row>
    <row r="355" spans="1:6" ht="50.1" customHeight="1">
      <c r="A355" s="354"/>
      <c r="C355" s="252"/>
      <c r="D355" s="252"/>
      <c r="E355" s="252"/>
      <c r="F355" s="252"/>
    </row>
    <row r="356" spans="1:6" ht="50.1" customHeight="1">
      <c r="A356" s="354"/>
      <c r="C356" s="252"/>
      <c r="D356" s="252"/>
      <c r="E356" s="252"/>
      <c r="F356" s="252"/>
    </row>
    <row r="357" spans="1:6" ht="50.1" customHeight="1">
      <c r="A357" s="354"/>
      <c r="C357" s="252"/>
      <c r="D357" s="252"/>
      <c r="E357" s="252"/>
      <c r="F357" s="252"/>
    </row>
    <row r="358" spans="1:6" ht="50.1" customHeight="1">
      <c r="A358" s="354"/>
      <c r="C358" s="252"/>
      <c r="D358" s="252"/>
      <c r="E358" s="252"/>
      <c r="F358" s="252"/>
    </row>
    <row r="359" spans="1:6" ht="50.1" customHeight="1">
      <c r="A359" s="354"/>
      <c r="C359" s="252"/>
      <c r="D359" s="252"/>
      <c r="E359" s="252"/>
      <c r="F359" s="252"/>
    </row>
    <row r="360" spans="1:6" ht="50.1" customHeight="1">
      <c r="A360" s="354"/>
      <c r="C360" s="252"/>
      <c r="D360" s="252"/>
      <c r="E360" s="252"/>
      <c r="F360" s="252"/>
    </row>
    <row r="361" spans="1:6" ht="50.1" customHeight="1">
      <c r="A361" s="354"/>
      <c r="C361" s="252"/>
      <c r="D361" s="252"/>
      <c r="E361" s="252"/>
      <c r="F361" s="252"/>
    </row>
    <row r="362" spans="1:6" ht="50.1" customHeight="1">
      <c r="A362" s="354"/>
      <c r="C362" s="252"/>
      <c r="D362" s="252"/>
      <c r="E362" s="252"/>
      <c r="F362" s="252"/>
    </row>
    <row r="363" spans="1:6" ht="50.1" customHeight="1">
      <c r="A363" s="354"/>
      <c r="C363" s="252"/>
      <c r="D363" s="252"/>
      <c r="E363" s="252"/>
      <c r="F363" s="252"/>
    </row>
    <row r="364" spans="1:6" ht="50.1" customHeight="1">
      <c r="A364" s="354"/>
      <c r="C364" s="252"/>
      <c r="D364" s="252"/>
      <c r="E364" s="252"/>
      <c r="F364" s="252"/>
    </row>
    <row r="365" spans="1:6" ht="50.1" customHeight="1">
      <c r="A365" s="354"/>
      <c r="C365" s="252"/>
      <c r="D365" s="252"/>
      <c r="E365" s="252"/>
      <c r="F365" s="252"/>
    </row>
    <row r="366" spans="1:6" ht="50.1" customHeight="1">
      <c r="A366" s="354"/>
      <c r="C366" s="252"/>
      <c r="D366" s="252"/>
      <c r="E366" s="252"/>
      <c r="F366" s="252"/>
    </row>
    <row r="367" spans="1:6" ht="50.1" customHeight="1">
      <c r="A367" s="354"/>
      <c r="C367" s="252"/>
      <c r="D367" s="252"/>
      <c r="E367" s="252"/>
      <c r="F367" s="252"/>
    </row>
    <row r="368" spans="1:6" ht="50.1" customHeight="1">
      <c r="A368" s="354"/>
      <c r="C368" s="252"/>
      <c r="D368" s="252"/>
      <c r="E368" s="252"/>
      <c r="F368" s="252"/>
    </row>
    <row r="369" spans="1:6" ht="50.1" customHeight="1">
      <c r="A369" s="354"/>
      <c r="C369" s="252"/>
      <c r="D369" s="252"/>
      <c r="E369" s="252"/>
      <c r="F369" s="252"/>
    </row>
    <row r="370" spans="1:6" ht="50.1" customHeight="1">
      <c r="A370" s="354"/>
      <c r="C370" s="252"/>
      <c r="D370" s="252"/>
      <c r="E370" s="252"/>
      <c r="F370" s="252"/>
    </row>
    <row r="371" spans="1:6" ht="50.1" customHeight="1">
      <c r="A371" s="354"/>
      <c r="C371" s="252"/>
      <c r="D371" s="252"/>
      <c r="E371" s="252"/>
      <c r="F371" s="252"/>
    </row>
    <row r="372" spans="1:6" ht="50.1" customHeight="1">
      <c r="A372" s="354"/>
      <c r="C372" s="252"/>
      <c r="D372" s="252"/>
      <c r="E372" s="252"/>
      <c r="F372" s="252"/>
    </row>
    <row r="373" spans="1:6" ht="50.1" customHeight="1">
      <c r="A373" s="354"/>
      <c r="C373" s="252"/>
      <c r="D373" s="252"/>
      <c r="E373" s="252"/>
      <c r="F373" s="252"/>
    </row>
    <row r="374" spans="1:6" ht="50.1" customHeight="1">
      <c r="A374" s="354"/>
      <c r="C374" s="252"/>
      <c r="D374" s="252"/>
      <c r="E374" s="252"/>
      <c r="F374" s="252"/>
    </row>
    <row r="375" spans="1:6" ht="50.1" customHeight="1">
      <c r="A375" s="354"/>
      <c r="C375" s="252"/>
      <c r="D375" s="252"/>
      <c r="E375" s="252"/>
      <c r="F375" s="252"/>
    </row>
    <row r="376" spans="1:6" ht="50.1" customHeight="1">
      <c r="A376" s="354"/>
      <c r="C376" s="252"/>
      <c r="D376" s="252"/>
      <c r="E376" s="252"/>
      <c r="F376" s="252"/>
    </row>
    <row r="377" spans="1:6" ht="50.1" customHeight="1">
      <c r="A377" s="354"/>
      <c r="C377" s="252"/>
      <c r="D377" s="252"/>
      <c r="E377" s="252"/>
      <c r="F377" s="252"/>
    </row>
    <row r="378" spans="1:6" ht="50.1" customHeight="1">
      <c r="A378" s="354"/>
      <c r="C378" s="252"/>
      <c r="D378" s="252"/>
      <c r="E378" s="252"/>
      <c r="F378" s="252"/>
    </row>
    <row r="379" spans="1:6" ht="50.1" customHeight="1">
      <c r="A379" s="354"/>
      <c r="C379" s="252"/>
      <c r="D379" s="252"/>
      <c r="E379" s="252"/>
      <c r="F379" s="252"/>
    </row>
    <row r="380" spans="1:6" ht="50.1" customHeight="1">
      <c r="A380" s="354"/>
      <c r="C380" s="252"/>
      <c r="D380" s="252"/>
      <c r="E380" s="252"/>
      <c r="F380" s="252"/>
    </row>
    <row r="381" spans="1:6" ht="50.1" customHeight="1">
      <c r="A381" s="354"/>
      <c r="C381" s="252"/>
      <c r="D381" s="252"/>
      <c r="E381" s="252"/>
      <c r="F381" s="252"/>
    </row>
    <row r="382" spans="1:6" ht="50.1" customHeight="1">
      <c r="A382" s="354"/>
      <c r="C382" s="252"/>
      <c r="D382" s="252"/>
      <c r="E382" s="252"/>
      <c r="F382" s="252"/>
    </row>
    <row r="383" spans="1:6" ht="50.1" customHeight="1">
      <c r="A383" s="354"/>
      <c r="C383" s="252"/>
      <c r="D383" s="252"/>
      <c r="E383" s="252"/>
      <c r="F383" s="252"/>
    </row>
    <row r="384" spans="1:6" ht="50.1" customHeight="1">
      <c r="A384" s="354"/>
      <c r="C384" s="252"/>
      <c r="D384" s="252"/>
      <c r="E384" s="252"/>
      <c r="F384" s="252"/>
    </row>
    <row r="385" spans="1:6" ht="50.1" customHeight="1">
      <c r="A385" s="354"/>
      <c r="C385" s="252"/>
      <c r="D385" s="252"/>
      <c r="E385" s="252"/>
      <c r="F385" s="252"/>
    </row>
    <row r="386" spans="1:6" ht="50.1" customHeight="1">
      <c r="A386" s="354"/>
      <c r="C386" s="252"/>
      <c r="D386" s="252"/>
      <c r="E386" s="252"/>
      <c r="F386" s="252"/>
    </row>
    <row r="387" spans="1:6" ht="50.1" customHeight="1">
      <c r="A387" s="354"/>
      <c r="C387" s="252"/>
      <c r="D387" s="252"/>
      <c r="E387" s="252"/>
      <c r="F387" s="252"/>
    </row>
    <row r="388" spans="1:6" ht="50.1" customHeight="1">
      <c r="A388" s="354"/>
      <c r="C388" s="252"/>
      <c r="D388" s="252"/>
      <c r="E388" s="252"/>
      <c r="F388" s="252"/>
    </row>
    <row r="389" spans="1:6" ht="50.1" customHeight="1">
      <c r="A389" s="354"/>
      <c r="C389" s="252"/>
      <c r="D389" s="252"/>
      <c r="E389" s="252"/>
      <c r="F389" s="252"/>
    </row>
    <row r="390" spans="1:6" ht="50.1" customHeight="1">
      <c r="A390" s="354"/>
      <c r="C390" s="252"/>
      <c r="D390" s="252"/>
      <c r="E390" s="252"/>
      <c r="F390" s="252"/>
    </row>
    <row r="391" spans="1:6" ht="50.1" customHeight="1">
      <c r="A391" s="354"/>
      <c r="C391" s="252"/>
      <c r="D391" s="252"/>
      <c r="E391" s="252"/>
      <c r="F391" s="252"/>
    </row>
    <row r="392" spans="1:6" ht="50.1" customHeight="1">
      <c r="A392" s="354"/>
      <c r="C392" s="252"/>
      <c r="D392" s="252"/>
      <c r="E392" s="252"/>
      <c r="F392" s="252"/>
    </row>
    <row r="393" spans="1:6" ht="50.1" customHeight="1">
      <c r="A393" s="354"/>
      <c r="C393" s="252"/>
      <c r="D393" s="252"/>
      <c r="E393" s="252"/>
      <c r="F393" s="252"/>
    </row>
    <row r="394" spans="1:6" ht="50.1" customHeight="1">
      <c r="A394" s="354"/>
      <c r="C394" s="252"/>
      <c r="D394" s="252"/>
      <c r="E394" s="252"/>
      <c r="F394" s="252"/>
    </row>
    <row r="395" spans="1:6" ht="50.1" customHeight="1">
      <c r="A395" s="354"/>
      <c r="C395" s="252"/>
      <c r="D395" s="252"/>
      <c r="E395" s="252"/>
      <c r="F395" s="252"/>
    </row>
    <row r="396" spans="1:6" ht="50.1" customHeight="1">
      <c r="A396" s="354"/>
      <c r="C396" s="252"/>
      <c r="D396" s="252"/>
      <c r="E396" s="252"/>
      <c r="F396" s="252"/>
    </row>
    <row r="397" spans="1:6" ht="50.1" customHeight="1">
      <c r="A397" s="354"/>
      <c r="C397" s="252"/>
      <c r="D397" s="252"/>
      <c r="E397" s="252"/>
      <c r="F397" s="252"/>
    </row>
    <row r="398" spans="1:6" ht="50.1" customHeight="1">
      <c r="A398" s="354"/>
      <c r="C398" s="252"/>
      <c r="D398" s="252"/>
      <c r="E398" s="252"/>
      <c r="F398" s="252"/>
    </row>
    <row r="399" spans="1:6" ht="50.1" customHeight="1">
      <c r="A399" s="354"/>
      <c r="C399" s="252"/>
      <c r="D399" s="252"/>
      <c r="E399" s="252"/>
      <c r="F399" s="252"/>
    </row>
    <row r="400" spans="1:6" ht="50.1" customHeight="1">
      <c r="A400" s="354"/>
      <c r="C400" s="252"/>
      <c r="D400" s="252"/>
      <c r="E400" s="252"/>
      <c r="F400" s="252"/>
    </row>
    <row r="401" spans="1:6" ht="50.1" customHeight="1">
      <c r="A401" s="354"/>
      <c r="C401" s="252"/>
      <c r="D401" s="252"/>
      <c r="E401" s="252"/>
      <c r="F401" s="252"/>
    </row>
    <row r="402" spans="1:6" ht="50.1" customHeight="1">
      <c r="A402" s="354"/>
      <c r="C402" s="252"/>
      <c r="D402" s="252"/>
      <c r="E402" s="252"/>
      <c r="F402" s="252"/>
    </row>
    <row r="403" spans="1:6" ht="50.1" customHeight="1">
      <c r="A403" s="354"/>
      <c r="C403" s="252"/>
      <c r="D403" s="252"/>
      <c r="E403" s="252"/>
      <c r="F403" s="252"/>
    </row>
    <row r="404" spans="1:6" ht="50.1" customHeight="1">
      <c r="A404" s="354"/>
      <c r="C404" s="252"/>
      <c r="D404" s="252"/>
      <c r="E404" s="252"/>
      <c r="F404" s="252"/>
    </row>
    <row r="405" spans="1:6" ht="50.1" customHeight="1">
      <c r="A405" s="354"/>
      <c r="C405" s="252"/>
      <c r="D405" s="252"/>
      <c r="E405" s="252"/>
      <c r="F405" s="252"/>
    </row>
    <row r="406" spans="1:6" ht="50.1" customHeight="1">
      <c r="A406" s="354"/>
      <c r="C406" s="252"/>
      <c r="D406" s="252"/>
      <c r="E406" s="252"/>
      <c r="F406" s="252"/>
    </row>
    <row r="407" spans="1:6" ht="50.1" customHeight="1">
      <c r="A407" s="354"/>
      <c r="C407" s="252"/>
      <c r="D407" s="252"/>
      <c r="E407" s="252"/>
      <c r="F407" s="252"/>
    </row>
    <row r="408" spans="1:6" ht="50.1" customHeight="1">
      <c r="A408" s="354"/>
      <c r="C408" s="252"/>
      <c r="D408" s="252"/>
      <c r="E408" s="252"/>
      <c r="F408" s="252"/>
    </row>
    <row r="409" spans="1:6" ht="50.1" customHeight="1">
      <c r="A409" s="354"/>
      <c r="C409" s="252"/>
      <c r="D409" s="252"/>
      <c r="E409" s="252"/>
      <c r="F409" s="252"/>
    </row>
    <row r="410" spans="1:6" ht="50.1" customHeight="1">
      <c r="A410" s="354"/>
      <c r="C410" s="252"/>
      <c r="D410" s="252"/>
      <c r="E410" s="252"/>
      <c r="F410" s="252"/>
    </row>
    <row r="411" spans="1:6" ht="50.1" customHeight="1">
      <c r="A411" s="354"/>
      <c r="C411" s="252"/>
      <c r="D411" s="252"/>
      <c r="E411" s="252"/>
      <c r="F411" s="252"/>
    </row>
    <row r="412" spans="1:6" ht="50.1" customHeight="1">
      <c r="A412" s="354"/>
      <c r="C412" s="252"/>
      <c r="D412" s="252"/>
      <c r="E412" s="252"/>
      <c r="F412" s="252"/>
    </row>
    <row r="413" spans="1:6" ht="50.1" customHeight="1">
      <c r="A413" s="354"/>
      <c r="C413" s="252"/>
      <c r="D413" s="252"/>
      <c r="E413" s="252"/>
      <c r="F413" s="252"/>
    </row>
    <row r="414" spans="1:6" ht="50.1" customHeight="1">
      <c r="A414" s="354"/>
      <c r="C414" s="252"/>
      <c r="D414" s="252"/>
      <c r="E414" s="252"/>
      <c r="F414" s="252"/>
    </row>
    <row r="415" spans="1:6" ht="50.1" customHeight="1">
      <c r="A415" s="354"/>
      <c r="C415" s="252"/>
      <c r="D415" s="252"/>
      <c r="E415" s="252"/>
      <c r="F415" s="252"/>
    </row>
    <row r="416" spans="1:6" ht="50.1" customHeight="1">
      <c r="A416" s="354"/>
      <c r="C416" s="252"/>
      <c r="D416" s="252"/>
      <c r="E416" s="252"/>
      <c r="F416" s="252"/>
    </row>
    <row r="417" spans="1:6" ht="50.1" customHeight="1">
      <c r="A417" s="354"/>
      <c r="C417" s="252"/>
      <c r="D417" s="252"/>
      <c r="E417" s="252"/>
      <c r="F417" s="252"/>
    </row>
    <row r="418" spans="1:6" ht="50.1" customHeight="1">
      <c r="A418" s="354"/>
      <c r="C418" s="252"/>
      <c r="D418" s="252"/>
      <c r="E418" s="252"/>
      <c r="F418" s="252"/>
    </row>
    <row r="419" spans="1:6" ht="50.1" customHeight="1">
      <c r="A419" s="354"/>
      <c r="C419" s="252"/>
      <c r="D419" s="252"/>
      <c r="E419" s="252"/>
      <c r="F419" s="252"/>
    </row>
    <row r="420" spans="1:6" ht="50.1" customHeight="1">
      <c r="A420" s="354"/>
      <c r="C420" s="252"/>
      <c r="D420" s="252"/>
      <c r="E420" s="252"/>
      <c r="F420" s="252"/>
    </row>
    <row r="421" spans="1:6" ht="50.1" customHeight="1">
      <c r="A421" s="354"/>
      <c r="C421" s="252"/>
      <c r="D421" s="252"/>
      <c r="E421" s="252"/>
      <c r="F421" s="252"/>
    </row>
    <row r="422" spans="1:6" ht="50.1" customHeight="1">
      <c r="A422" s="354"/>
      <c r="C422" s="252"/>
      <c r="D422" s="252"/>
      <c r="E422" s="252"/>
      <c r="F422" s="252"/>
    </row>
    <row r="423" spans="1:6" ht="50.1" customHeight="1">
      <c r="A423" s="354"/>
      <c r="C423" s="252"/>
      <c r="D423" s="252"/>
      <c r="E423" s="252"/>
      <c r="F423" s="252"/>
    </row>
    <row r="424" spans="1:6" ht="50.1" customHeight="1">
      <c r="A424" s="354"/>
      <c r="C424" s="252"/>
      <c r="D424" s="252"/>
      <c r="E424" s="252"/>
      <c r="F424" s="252"/>
    </row>
    <row r="425" spans="1:6" ht="50.1" customHeight="1">
      <c r="A425" s="354"/>
      <c r="C425" s="252"/>
      <c r="D425" s="252"/>
      <c r="E425" s="252"/>
      <c r="F425" s="252"/>
    </row>
    <row r="426" spans="1:6" ht="50.1" customHeight="1">
      <c r="A426" s="354"/>
      <c r="C426" s="252"/>
      <c r="D426" s="252"/>
      <c r="E426" s="252"/>
      <c r="F426" s="252"/>
    </row>
    <row r="427" spans="1:6" ht="50.1" customHeight="1">
      <c r="A427" s="354"/>
      <c r="C427" s="252"/>
      <c r="D427" s="252"/>
      <c r="E427" s="252"/>
      <c r="F427" s="252"/>
    </row>
    <row r="428" spans="1:6" ht="50.1" customHeight="1">
      <c r="A428" s="354"/>
      <c r="C428" s="252"/>
      <c r="D428" s="252"/>
      <c r="E428" s="252"/>
      <c r="F428" s="252"/>
    </row>
    <row r="429" spans="1:6" ht="50.1" customHeight="1">
      <c r="A429" s="354"/>
      <c r="C429" s="252"/>
      <c r="D429" s="252"/>
      <c r="E429" s="252"/>
      <c r="F429" s="252"/>
    </row>
    <row r="430" spans="1:6" ht="50.1" customHeight="1">
      <c r="A430" s="354"/>
      <c r="C430" s="252"/>
      <c r="D430" s="252"/>
      <c r="E430" s="252"/>
      <c r="F430" s="252"/>
    </row>
    <row r="431" spans="1:6" ht="50.1" customHeight="1">
      <c r="A431" s="354"/>
      <c r="C431" s="252"/>
      <c r="D431" s="252"/>
      <c r="E431" s="252"/>
      <c r="F431" s="252"/>
    </row>
    <row r="432" spans="1:6" ht="50.1" customHeight="1">
      <c r="A432" s="354"/>
      <c r="C432" s="252"/>
      <c r="D432" s="252"/>
      <c r="E432" s="252"/>
      <c r="F432" s="252"/>
    </row>
    <row r="433" spans="1:6" ht="50.1" customHeight="1">
      <c r="A433" s="354"/>
      <c r="C433" s="252"/>
      <c r="D433" s="252"/>
      <c r="E433" s="252"/>
      <c r="F433" s="252"/>
    </row>
    <row r="434" spans="1:6" ht="50.1" customHeight="1">
      <c r="A434" s="354"/>
      <c r="C434" s="252"/>
      <c r="D434" s="252"/>
      <c r="E434" s="252"/>
      <c r="F434" s="252"/>
    </row>
    <row r="435" spans="1:6" ht="50.1" customHeight="1">
      <c r="A435" s="354"/>
      <c r="C435" s="252"/>
      <c r="D435" s="252"/>
      <c r="E435" s="252"/>
      <c r="F435" s="252"/>
    </row>
    <row r="436" spans="1:6" ht="50.1" customHeight="1">
      <c r="A436" s="354"/>
      <c r="C436" s="252"/>
      <c r="D436" s="252"/>
      <c r="E436" s="252"/>
      <c r="F436" s="252"/>
    </row>
    <row r="437" spans="1:6" ht="50.1" customHeight="1">
      <c r="A437" s="354"/>
      <c r="C437" s="252"/>
      <c r="D437" s="252"/>
      <c r="E437" s="252"/>
      <c r="F437" s="252"/>
    </row>
    <row r="438" spans="1:6" ht="50.1" customHeight="1">
      <c r="A438" s="354"/>
      <c r="C438" s="252"/>
      <c r="D438" s="252"/>
      <c r="E438" s="252"/>
      <c r="F438" s="252"/>
    </row>
    <row r="439" spans="1:6" ht="50.1" customHeight="1">
      <c r="A439" s="354"/>
      <c r="C439" s="252"/>
      <c r="D439" s="252"/>
      <c r="E439" s="252"/>
      <c r="F439" s="252"/>
    </row>
    <row r="440" spans="1:6" ht="50.1" customHeight="1">
      <c r="A440" s="354"/>
      <c r="C440" s="252"/>
      <c r="D440" s="252"/>
      <c r="E440" s="252"/>
      <c r="F440" s="252"/>
    </row>
    <row r="441" spans="1:6" ht="50.1" customHeight="1">
      <c r="A441" s="354"/>
      <c r="C441" s="252"/>
      <c r="D441" s="252"/>
      <c r="E441" s="252"/>
      <c r="F441" s="252"/>
    </row>
    <row r="442" spans="1:6" ht="50.1" customHeight="1">
      <c r="A442" s="354"/>
      <c r="C442" s="252"/>
      <c r="D442" s="252"/>
      <c r="E442" s="252"/>
      <c r="F442" s="252"/>
    </row>
    <row r="443" spans="1:6" ht="50.1" customHeight="1">
      <c r="A443" s="354"/>
      <c r="C443" s="252"/>
      <c r="D443" s="252"/>
      <c r="E443" s="252"/>
      <c r="F443" s="252"/>
    </row>
    <row r="444" spans="1:6" ht="50.1" customHeight="1">
      <c r="A444" s="354"/>
      <c r="C444" s="252"/>
      <c r="D444" s="252"/>
      <c r="E444" s="252"/>
      <c r="F444" s="252"/>
    </row>
    <row r="445" spans="1:6" ht="50.1" customHeight="1">
      <c r="A445" s="354"/>
      <c r="C445" s="252"/>
      <c r="D445" s="252"/>
      <c r="E445" s="252"/>
      <c r="F445" s="252"/>
    </row>
    <row r="446" spans="1:6" ht="50.1" customHeight="1">
      <c r="A446" s="354"/>
      <c r="C446" s="252"/>
      <c r="D446" s="252"/>
      <c r="E446" s="252"/>
      <c r="F446" s="252"/>
    </row>
    <row r="447" spans="1:6" ht="50.1" customHeight="1">
      <c r="A447" s="354"/>
      <c r="C447" s="252"/>
      <c r="D447" s="252"/>
      <c r="E447" s="252"/>
      <c r="F447" s="252"/>
    </row>
    <row r="448" spans="1:6" ht="50.1" customHeight="1">
      <c r="A448" s="354"/>
      <c r="C448" s="252"/>
      <c r="D448" s="252"/>
      <c r="E448" s="252"/>
      <c r="F448" s="252"/>
    </row>
    <row r="449" spans="1:6" ht="50.1" customHeight="1">
      <c r="A449" s="354"/>
      <c r="C449" s="252"/>
      <c r="D449" s="252"/>
      <c r="E449" s="252"/>
      <c r="F449" s="252"/>
    </row>
    <row r="450" spans="1:6" ht="50.1" customHeight="1">
      <c r="A450" s="354"/>
      <c r="C450" s="252"/>
      <c r="D450" s="252"/>
      <c r="E450" s="252"/>
      <c r="F450" s="252"/>
    </row>
    <row r="451" spans="1:6" ht="50.1" customHeight="1">
      <c r="A451" s="354"/>
      <c r="C451" s="252"/>
      <c r="D451" s="252"/>
      <c r="E451" s="252"/>
      <c r="F451" s="252"/>
    </row>
    <row r="452" spans="1:6" ht="50.1" customHeight="1">
      <c r="A452" s="354"/>
      <c r="C452" s="252"/>
      <c r="D452" s="252"/>
      <c r="E452" s="252"/>
      <c r="F452" s="252"/>
    </row>
    <row r="453" spans="1:6" ht="50.1" customHeight="1">
      <c r="A453" s="354"/>
      <c r="C453" s="252"/>
      <c r="D453" s="252"/>
      <c r="E453" s="252"/>
      <c r="F453" s="252"/>
    </row>
    <row r="454" spans="1:6" ht="50.1" customHeight="1">
      <c r="A454" s="354"/>
      <c r="C454" s="252"/>
      <c r="D454" s="252"/>
      <c r="E454" s="252"/>
      <c r="F454" s="252"/>
    </row>
    <row r="455" spans="1:6" ht="50.1" customHeight="1">
      <c r="A455" s="354"/>
      <c r="C455" s="252"/>
      <c r="D455" s="252"/>
      <c r="E455" s="252"/>
      <c r="F455" s="252"/>
    </row>
    <row r="456" spans="1:6" ht="50.1" customHeight="1">
      <c r="A456" s="354"/>
      <c r="C456" s="252"/>
      <c r="D456" s="252"/>
      <c r="E456" s="252"/>
      <c r="F456" s="252"/>
    </row>
    <row r="457" spans="1:6" ht="50.1" customHeight="1">
      <c r="A457" s="354"/>
      <c r="C457" s="252"/>
      <c r="D457" s="252"/>
      <c r="E457" s="252"/>
      <c r="F457" s="252"/>
    </row>
    <row r="458" spans="1:6" ht="50.1" customHeight="1">
      <c r="A458" s="354"/>
      <c r="C458" s="252"/>
      <c r="D458" s="252"/>
      <c r="E458" s="252"/>
      <c r="F458" s="252"/>
    </row>
    <row r="459" spans="1:6" ht="50.1" customHeight="1">
      <c r="A459" s="354"/>
      <c r="C459" s="252"/>
      <c r="D459" s="252"/>
      <c r="E459" s="252"/>
      <c r="F459" s="252"/>
    </row>
    <row r="460" spans="1:6" ht="50.1" customHeight="1">
      <c r="A460" s="354"/>
      <c r="C460" s="252"/>
      <c r="D460" s="252"/>
      <c r="E460" s="252"/>
      <c r="F460" s="252"/>
    </row>
    <row r="461" spans="1:6" ht="50.1" customHeight="1">
      <c r="A461" s="354"/>
      <c r="C461" s="252"/>
      <c r="D461" s="252"/>
      <c r="E461" s="252"/>
      <c r="F461" s="252"/>
    </row>
    <row r="462" spans="1:6" ht="50.1" customHeight="1">
      <c r="A462" s="354"/>
      <c r="C462" s="252"/>
      <c r="D462" s="252"/>
      <c r="E462" s="252"/>
      <c r="F462" s="252"/>
    </row>
    <row r="463" spans="1:6" ht="50.1" customHeight="1">
      <c r="A463" s="354"/>
      <c r="C463" s="252"/>
      <c r="D463" s="252"/>
      <c r="E463" s="252"/>
      <c r="F463" s="252"/>
    </row>
    <row r="464" spans="1:6" ht="50.1" customHeight="1">
      <c r="A464" s="354"/>
      <c r="C464" s="252"/>
      <c r="D464" s="252"/>
      <c r="E464" s="252"/>
      <c r="F464" s="252"/>
    </row>
    <row r="465" spans="1:6" ht="50.1" customHeight="1">
      <c r="A465" s="354"/>
      <c r="C465" s="252"/>
      <c r="D465" s="252"/>
      <c r="E465" s="252"/>
      <c r="F465" s="252"/>
    </row>
    <row r="466" spans="1:6" ht="50.1" customHeight="1">
      <c r="A466" s="354"/>
      <c r="C466" s="252"/>
      <c r="D466" s="252"/>
      <c r="E466" s="252"/>
      <c r="F466" s="252"/>
    </row>
    <row r="467" spans="1:6" ht="50.1" customHeight="1">
      <c r="A467" s="354"/>
      <c r="C467" s="252"/>
      <c r="D467" s="252"/>
      <c r="E467" s="252"/>
      <c r="F467" s="252"/>
    </row>
    <row r="468" spans="1:6" ht="50.1" customHeight="1">
      <c r="A468" s="354"/>
      <c r="C468" s="252"/>
      <c r="D468" s="252"/>
      <c r="E468" s="252"/>
      <c r="F468" s="252"/>
    </row>
    <row r="469" spans="1:6" ht="50.1" customHeight="1">
      <c r="A469" s="354"/>
      <c r="C469" s="252"/>
      <c r="D469" s="252"/>
      <c r="E469" s="252"/>
      <c r="F469" s="252"/>
    </row>
    <row r="470" spans="1:6" ht="50.1" customHeight="1">
      <c r="A470" s="354"/>
      <c r="C470" s="252"/>
      <c r="D470" s="252"/>
      <c r="E470" s="252"/>
      <c r="F470" s="252"/>
    </row>
    <row r="471" spans="1:6" ht="50.1" customHeight="1">
      <c r="A471" s="354"/>
      <c r="C471" s="252"/>
      <c r="D471" s="252"/>
      <c r="E471" s="252"/>
      <c r="F471" s="252"/>
    </row>
    <row r="472" spans="1:6" ht="50.1" customHeight="1">
      <c r="A472" s="354"/>
      <c r="C472" s="252"/>
      <c r="D472" s="252"/>
      <c r="E472" s="252"/>
      <c r="F472" s="252"/>
    </row>
    <row r="473" spans="1:6" ht="50.1" customHeight="1">
      <c r="A473" s="354"/>
      <c r="C473" s="252"/>
      <c r="D473" s="252"/>
      <c r="E473" s="252"/>
      <c r="F473" s="252"/>
    </row>
    <row r="474" spans="1:6" ht="50.1" customHeight="1">
      <c r="A474" s="354"/>
      <c r="C474" s="252"/>
      <c r="D474" s="252"/>
      <c r="E474" s="252"/>
      <c r="F474" s="252"/>
    </row>
    <row r="475" spans="1:6" ht="50.1" customHeight="1">
      <c r="A475" s="354"/>
      <c r="C475" s="252"/>
      <c r="D475" s="252"/>
      <c r="E475" s="252"/>
      <c r="F475" s="252"/>
    </row>
    <row r="476" spans="1:6" ht="50.1" customHeight="1">
      <c r="A476" s="354"/>
      <c r="C476" s="252"/>
      <c r="D476" s="252"/>
      <c r="E476" s="252"/>
      <c r="F476" s="252"/>
    </row>
    <row r="477" spans="1:6" ht="50.1" customHeight="1">
      <c r="A477" s="354"/>
      <c r="C477" s="252"/>
      <c r="D477" s="252"/>
      <c r="E477" s="252"/>
      <c r="F477" s="252"/>
    </row>
    <row r="478" spans="1:6" ht="50.1" customHeight="1">
      <c r="A478" s="354"/>
      <c r="C478" s="252"/>
      <c r="D478" s="252"/>
      <c r="E478" s="252"/>
      <c r="F478" s="252"/>
    </row>
    <row r="479" spans="1:6" ht="50.1" customHeight="1">
      <c r="A479" s="354"/>
      <c r="C479" s="252"/>
      <c r="D479" s="252"/>
      <c r="E479" s="252"/>
      <c r="F479" s="252"/>
    </row>
    <row r="480" spans="1:6" ht="50.1" customHeight="1">
      <c r="A480" s="354"/>
      <c r="C480" s="252"/>
      <c r="D480" s="252"/>
      <c r="E480" s="252"/>
      <c r="F480" s="252"/>
    </row>
    <row r="481" spans="1:6" ht="50.1" customHeight="1">
      <c r="A481" s="354"/>
      <c r="C481" s="252"/>
      <c r="D481" s="252"/>
      <c r="E481" s="252"/>
      <c r="F481" s="252"/>
    </row>
    <row r="482" spans="1:6" ht="50.1" customHeight="1">
      <c r="A482" s="354"/>
      <c r="C482" s="252"/>
      <c r="D482" s="252"/>
      <c r="E482" s="252"/>
      <c r="F482" s="252"/>
    </row>
    <row r="483" spans="1:6" ht="50.1" customHeight="1">
      <c r="A483" s="354"/>
      <c r="C483" s="252"/>
      <c r="D483" s="252"/>
      <c r="E483" s="252"/>
      <c r="F483" s="252"/>
    </row>
    <row r="484" spans="1:6" ht="50.1" customHeight="1">
      <c r="A484" s="354"/>
      <c r="C484" s="252"/>
      <c r="D484" s="252"/>
      <c r="E484" s="252"/>
      <c r="F484" s="252"/>
    </row>
    <row r="485" spans="1:6" ht="50.1" customHeight="1">
      <c r="A485" s="354"/>
      <c r="C485" s="252"/>
      <c r="D485" s="252"/>
      <c r="E485" s="252"/>
      <c r="F485" s="252"/>
    </row>
    <row r="486" spans="1:6" ht="50.1" customHeight="1">
      <c r="A486" s="354"/>
      <c r="C486" s="252"/>
      <c r="D486" s="252"/>
      <c r="E486" s="252"/>
      <c r="F486" s="252"/>
    </row>
    <row r="487" spans="1:6" ht="50.1" customHeight="1">
      <c r="A487" s="354"/>
      <c r="C487" s="252"/>
      <c r="D487" s="252"/>
      <c r="E487" s="252"/>
      <c r="F487" s="252"/>
    </row>
    <row r="488" spans="1:6" ht="50.1" customHeight="1">
      <c r="A488" s="354"/>
      <c r="C488" s="252"/>
      <c r="D488" s="252"/>
      <c r="E488" s="252"/>
      <c r="F488" s="252"/>
    </row>
    <row r="489" spans="1:6" ht="50.1" customHeight="1">
      <c r="A489" s="354"/>
      <c r="C489" s="252"/>
      <c r="D489" s="252"/>
      <c r="E489" s="252"/>
      <c r="F489" s="252"/>
    </row>
    <row r="490" spans="1:6" ht="50.1" customHeight="1">
      <c r="A490" s="354"/>
      <c r="C490" s="252"/>
      <c r="D490" s="252"/>
      <c r="E490" s="252"/>
      <c r="F490" s="252"/>
    </row>
    <row r="491" spans="1:6" ht="50.1" customHeight="1">
      <c r="A491" s="354"/>
      <c r="C491" s="252"/>
      <c r="D491" s="252"/>
      <c r="E491" s="252"/>
      <c r="F491" s="252"/>
    </row>
    <row r="492" spans="1:6" ht="50.1" customHeight="1">
      <c r="A492" s="354"/>
      <c r="C492" s="252"/>
      <c r="D492" s="252"/>
      <c r="E492" s="252"/>
      <c r="F492" s="252"/>
    </row>
    <row r="493" spans="1:6" ht="50.1" customHeight="1">
      <c r="A493" s="354"/>
      <c r="C493" s="252"/>
      <c r="D493" s="252"/>
      <c r="E493" s="252"/>
      <c r="F493" s="252"/>
    </row>
    <row r="494" spans="1:6" ht="50.1" customHeight="1">
      <c r="A494" s="354"/>
      <c r="C494" s="252"/>
      <c r="D494" s="252"/>
      <c r="E494" s="252"/>
      <c r="F494" s="252"/>
    </row>
    <row r="495" spans="1:6" ht="50.1" customHeight="1">
      <c r="A495" s="354"/>
      <c r="C495" s="252"/>
      <c r="D495" s="252"/>
      <c r="E495" s="252"/>
      <c r="F495" s="252"/>
    </row>
    <row r="496" spans="1:6" ht="50.1" customHeight="1">
      <c r="A496" s="354"/>
      <c r="C496" s="252"/>
      <c r="D496" s="252"/>
      <c r="E496" s="252"/>
      <c r="F496" s="252"/>
    </row>
    <row r="497" spans="1:6" ht="50.1" customHeight="1">
      <c r="A497" s="354"/>
      <c r="C497" s="252"/>
      <c r="D497" s="252"/>
      <c r="E497" s="252"/>
      <c r="F497" s="252"/>
    </row>
    <row r="498" spans="1:6" ht="50.1" customHeight="1">
      <c r="A498" s="354"/>
      <c r="C498" s="252"/>
      <c r="D498" s="252"/>
      <c r="E498" s="252"/>
      <c r="F498" s="252"/>
    </row>
    <row r="499" spans="1:6" ht="50.1" customHeight="1">
      <c r="A499" s="354"/>
      <c r="C499" s="252"/>
      <c r="D499" s="252"/>
      <c r="E499" s="252"/>
      <c r="F499" s="252"/>
    </row>
    <row r="500" spans="1:6" ht="50.1" customHeight="1">
      <c r="A500" s="354"/>
      <c r="C500" s="252"/>
      <c r="D500" s="252"/>
      <c r="E500" s="252"/>
      <c r="F500" s="252"/>
    </row>
    <row r="501" spans="1:6" ht="50.1" customHeight="1">
      <c r="A501" s="354"/>
      <c r="C501" s="252"/>
      <c r="D501" s="252"/>
      <c r="E501" s="252"/>
      <c r="F501" s="252"/>
    </row>
    <row r="502" spans="1:6" ht="50.1" customHeight="1">
      <c r="A502" s="354"/>
      <c r="C502" s="252"/>
      <c r="D502" s="252"/>
      <c r="E502" s="252"/>
      <c r="F502" s="252"/>
    </row>
    <row r="503" spans="1:6" ht="50.1" customHeight="1">
      <c r="A503" s="354"/>
      <c r="C503" s="252"/>
      <c r="D503" s="252"/>
      <c r="E503" s="252"/>
      <c r="F503" s="252"/>
    </row>
    <row r="504" spans="1:6" ht="50.1" customHeight="1">
      <c r="A504" s="354"/>
      <c r="C504" s="252"/>
      <c r="D504" s="252"/>
      <c r="E504" s="252"/>
      <c r="F504" s="252"/>
    </row>
    <row r="505" spans="1:6" ht="50.1" customHeight="1">
      <c r="A505" s="354"/>
      <c r="C505" s="252"/>
      <c r="D505" s="252"/>
      <c r="E505" s="252"/>
      <c r="F505" s="252"/>
    </row>
    <row r="506" spans="1:6" ht="50.1" customHeight="1">
      <c r="A506" s="354"/>
      <c r="C506" s="252"/>
      <c r="D506" s="252"/>
      <c r="E506" s="252"/>
      <c r="F506" s="252"/>
    </row>
    <row r="507" spans="1:6" ht="50.1" customHeight="1">
      <c r="A507" s="354"/>
      <c r="C507" s="252"/>
      <c r="D507" s="252"/>
      <c r="E507" s="252"/>
      <c r="F507" s="252"/>
    </row>
    <row r="508" spans="1:6" ht="50.1" customHeight="1">
      <c r="A508" s="354"/>
      <c r="C508" s="252"/>
      <c r="D508" s="252"/>
      <c r="E508" s="252"/>
      <c r="F508" s="252"/>
    </row>
    <row r="509" spans="1:6" ht="50.1" customHeight="1">
      <c r="A509" s="354"/>
      <c r="C509" s="252"/>
      <c r="D509" s="252"/>
      <c r="E509" s="252"/>
      <c r="F509" s="252"/>
    </row>
    <row r="510" spans="1:6" ht="50.1" customHeight="1">
      <c r="A510" s="354"/>
      <c r="C510" s="252"/>
      <c r="D510" s="252"/>
      <c r="E510" s="252"/>
      <c r="F510" s="252"/>
    </row>
    <row r="511" spans="1:6" ht="50.1" customHeight="1">
      <c r="A511" s="354"/>
      <c r="C511" s="252"/>
      <c r="D511" s="252"/>
      <c r="E511" s="252"/>
      <c r="F511" s="252"/>
    </row>
    <row r="512" spans="1:6" ht="50.1" customHeight="1">
      <c r="A512" s="354"/>
      <c r="C512" s="252"/>
      <c r="D512" s="252"/>
      <c r="E512" s="252"/>
      <c r="F512" s="252"/>
    </row>
    <row r="513" spans="1:6" ht="50.1" customHeight="1">
      <c r="A513" s="354"/>
      <c r="C513" s="252"/>
      <c r="D513" s="252"/>
      <c r="E513" s="252"/>
      <c r="F513" s="252"/>
    </row>
    <row r="514" spans="1:6" ht="50.1" customHeight="1">
      <c r="A514" s="354"/>
      <c r="C514" s="252"/>
      <c r="D514" s="252"/>
      <c r="E514" s="252"/>
      <c r="F514" s="252"/>
    </row>
    <row r="515" spans="1:6" ht="50.1" customHeight="1">
      <c r="A515" s="354"/>
      <c r="C515" s="252"/>
      <c r="D515" s="252"/>
      <c r="E515" s="252"/>
      <c r="F515" s="252"/>
    </row>
    <row r="516" spans="1:6" ht="50.1" customHeight="1">
      <c r="A516" s="354"/>
      <c r="C516" s="252"/>
      <c r="D516" s="252"/>
      <c r="E516" s="252"/>
      <c r="F516" s="252"/>
    </row>
    <row r="517" spans="1:6" ht="50.1" customHeight="1">
      <c r="A517" s="354"/>
      <c r="C517" s="252"/>
      <c r="D517" s="252"/>
      <c r="E517" s="252"/>
      <c r="F517" s="252"/>
    </row>
    <row r="518" spans="1:6" ht="50.1" customHeight="1">
      <c r="A518" s="354"/>
      <c r="C518" s="252"/>
      <c r="D518" s="252"/>
      <c r="E518" s="252"/>
      <c r="F518" s="252"/>
    </row>
    <row r="519" spans="1:6" ht="50.1" customHeight="1">
      <c r="A519" s="354"/>
      <c r="C519" s="252"/>
      <c r="D519" s="252"/>
      <c r="E519" s="252"/>
      <c r="F519" s="252"/>
    </row>
    <row r="520" spans="1:6" ht="50.1" customHeight="1">
      <c r="A520" s="354"/>
      <c r="C520" s="252"/>
      <c r="D520" s="252"/>
      <c r="E520" s="252"/>
      <c r="F520" s="252"/>
    </row>
    <row r="521" spans="1:6" ht="50.1" customHeight="1">
      <c r="A521" s="354"/>
      <c r="C521" s="252"/>
      <c r="D521" s="252"/>
      <c r="E521" s="252"/>
      <c r="F521" s="252"/>
    </row>
    <row r="522" spans="1:6" ht="50.1" customHeight="1">
      <c r="A522" s="354"/>
      <c r="C522" s="252"/>
      <c r="D522" s="252"/>
      <c r="E522" s="252"/>
      <c r="F522" s="252"/>
    </row>
    <row r="523" spans="1:6" ht="50.1" customHeight="1">
      <c r="A523" s="354"/>
      <c r="C523" s="252"/>
      <c r="D523" s="252"/>
      <c r="E523" s="252"/>
      <c r="F523" s="252"/>
    </row>
    <row r="524" spans="1:6" ht="50.1" customHeight="1">
      <c r="A524" s="354"/>
      <c r="C524" s="252"/>
      <c r="D524" s="252"/>
      <c r="E524" s="252"/>
      <c r="F524" s="252"/>
    </row>
    <row r="525" spans="1:6" ht="50.1" customHeight="1">
      <c r="A525" s="354"/>
      <c r="C525" s="252"/>
      <c r="D525" s="252"/>
      <c r="E525" s="252"/>
      <c r="F525" s="252"/>
    </row>
    <row r="526" spans="1:6" ht="50.1" customHeight="1">
      <c r="A526" s="354"/>
      <c r="C526" s="252"/>
      <c r="D526" s="252"/>
      <c r="E526" s="252"/>
      <c r="F526" s="252"/>
    </row>
    <row r="527" spans="1:6" ht="50.1" customHeight="1">
      <c r="A527" s="354"/>
      <c r="C527" s="252"/>
      <c r="D527" s="252"/>
      <c r="E527" s="252"/>
      <c r="F527" s="252"/>
    </row>
    <row r="528" spans="1:6" ht="50.1" customHeight="1">
      <c r="A528" s="354"/>
      <c r="C528" s="252"/>
      <c r="D528" s="252"/>
      <c r="E528" s="252"/>
      <c r="F528" s="252"/>
    </row>
    <row r="529" spans="1:6" ht="50.1" customHeight="1">
      <c r="A529" s="354"/>
      <c r="C529" s="252"/>
      <c r="D529" s="252"/>
      <c r="E529" s="252"/>
      <c r="F529" s="252"/>
    </row>
    <row r="530" spans="1:6" ht="50.1" customHeight="1">
      <c r="A530" s="354"/>
      <c r="C530" s="252"/>
      <c r="D530" s="252"/>
      <c r="E530" s="252"/>
      <c r="F530" s="252"/>
    </row>
    <row r="531" spans="1:6" ht="50.1" customHeight="1">
      <c r="A531" s="354"/>
      <c r="C531" s="252"/>
      <c r="D531" s="252"/>
      <c r="E531" s="252"/>
      <c r="F531" s="252"/>
    </row>
    <row r="532" spans="1:6" ht="50.1" customHeight="1">
      <c r="A532" s="354"/>
      <c r="C532" s="252"/>
      <c r="D532" s="252"/>
      <c r="E532" s="252"/>
      <c r="F532" s="252"/>
    </row>
    <row r="533" spans="1:6" ht="50.1" customHeight="1">
      <c r="A533" s="354"/>
      <c r="C533" s="252"/>
      <c r="D533" s="252"/>
      <c r="E533" s="252"/>
      <c r="F533" s="252"/>
    </row>
    <row r="534" spans="1:6" ht="50.1" customHeight="1">
      <c r="A534" s="354"/>
      <c r="C534" s="252"/>
      <c r="D534" s="252"/>
      <c r="E534" s="252"/>
      <c r="F534" s="252"/>
    </row>
    <row r="535" spans="1:6" ht="50.1" customHeight="1">
      <c r="A535" s="354"/>
      <c r="C535" s="252"/>
      <c r="D535" s="252"/>
      <c r="E535" s="252"/>
      <c r="F535" s="252"/>
    </row>
    <row r="536" spans="1:6" ht="50.1" customHeight="1">
      <c r="A536" s="354"/>
      <c r="C536" s="252"/>
      <c r="D536" s="252"/>
      <c r="E536" s="252"/>
      <c r="F536" s="252"/>
    </row>
    <row r="537" spans="1:6" ht="50.1" customHeight="1">
      <c r="A537" s="354"/>
      <c r="C537" s="252"/>
      <c r="D537" s="252"/>
      <c r="E537" s="252"/>
      <c r="F537" s="252"/>
    </row>
    <row r="538" spans="1:6" ht="50.1" customHeight="1">
      <c r="A538" s="354"/>
      <c r="C538" s="252"/>
      <c r="D538" s="252"/>
      <c r="E538" s="252"/>
      <c r="F538" s="252"/>
    </row>
    <row r="539" spans="1:6" ht="50.1" customHeight="1">
      <c r="A539" s="354"/>
      <c r="C539" s="252"/>
      <c r="D539" s="252"/>
      <c r="E539" s="252"/>
      <c r="F539" s="252"/>
    </row>
    <row r="540" spans="1:6" ht="50.1" customHeight="1">
      <c r="A540" s="354"/>
      <c r="C540" s="252"/>
      <c r="D540" s="252"/>
      <c r="E540" s="252"/>
      <c r="F540" s="252"/>
    </row>
    <row r="541" spans="1:6" ht="50.1" customHeight="1">
      <c r="A541" s="354"/>
      <c r="C541" s="252"/>
      <c r="D541" s="252"/>
      <c r="E541" s="252"/>
      <c r="F541" s="252"/>
    </row>
    <row r="542" spans="1:6" ht="50.1" customHeight="1">
      <c r="A542" s="354"/>
      <c r="C542" s="252"/>
      <c r="D542" s="252"/>
      <c r="E542" s="252"/>
      <c r="F542" s="252"/>
    </row>
    <row r="543" spans="1:6" ht="50.1" customHeight="1">
      <c r="A543" s="354"/>
      <c r="C543" s="252"/>
      <c r="D543" s="252"/>
      <c r="E543" s="252"/>
      <c r="F543" s="252"/>
    </row>
    <row r="544" spans="1:6" ht="50.1" customHeight="1">
      <c r="A544" s="354"/>
      <c r="C544" s="252"/>
      <c r="D544" s="252"/>
      <c r="E544" s="252"/>
      <c r="F544" s="252"/>
    </row>
    <row r="545" spans="1:6" ht="50.1" customHeight="1">
      <c r="A545" s="354"/>
      <c r="C545" s="252"/>
      <c r="D545" s="252"/>
      <c r="E545" s="252"/>
      <c r="F545" s="252"/>
    </row>
    <row r="546" spans="1:6" ht="50.1" customHeight="1">
      <c r="A546" s="354"/>
      <c r="C546" s="252"/>
      <c r="D546" s="252"/>
      <c r="E546" s="252"/>
      <c r="F546" s="252"/>
    </row>
    <row r="547" spans="1:6" ht="50.1" customHeight="1">
      <c r="A547" s="354"/>
      <c r="C547" s="252"/>
      <c r="D547" s="252"/>
      <c r="E547" s="252"/>
      <c r="F547" s="252"/>
    </row>
    <row r="548" spans="1:6" ht="50.1" customHeight="1">
      <c r="A548" s="354"/>
      <c r="C548" s="252"/>
      <c r="D548" s="252"/>
      <c r="E548" s="252"/>
      <c r="F548" s="252"/>
    </row>
    <row r="549" spans="1:6" ht="50.1" customHeight="1">
      <c r="A549" s="354"/>
      <c r="C549" s="252"/>
      <c r="D549" s="252"/>
      <c r="E549" s="252"/>
      <c r="F549" s="252"/>
    </row>
    <row r="550" spans="1:6" ht="50.1" customHeight="1">
      <c r="A550" s="354"/>
      <c r="C550" s="252"/>
      <c r="D550" s="252"/>
      <c r="E550" s="252"/>
      <c r="F550" s="252"/>
    </row>
    <row r="551" spans="1:6" ht="50.1" customHeight="1">
      <c r="A551" s="354"/>
      <c r="C551" s="252"/>
      <c r="D551" s="252"/>
      <c r="E551" s="252"/>
      <c r="F551" s="252"/>
    </row>
    <row r="552" spans="1:6" ht="50.1" customHeight="1">
      <c r="A552" s="354"/>
      <c r="C552" s="252"/>
      <c r="D552" s="252"/>
      <c r="E552" s="252"/>
      <c r="F552" s="252"/>
    </row>
    <row r="553" spans="1:6" ht="50.1" customHeight="1">
      <c r="A553" s="354"/>
      <c r="C553" s="252"/>
      <c r="D553" s="252"/>
      <c r="E553" s="252"/>
      <c r="F553" s="252"/>
    </row>
    <row r="554" spans="1:6" ht="50.1" customHeight="1">
      <c r="A554" s="354"/>
      <c r="C554" s="252"/>
      <c r="D554" s="252"/>
      <c r="E554" s="252"/>
      <c r="F554" s="252"/>
    </row>
    <row r="555" spans="1:6" ht="50.1" customHeight="1">
      <c r="A555" s="354"/>
      <c r="C555" s="252"/>
      <c r="D555" s="252"/>
      <c r="E555" s="252"/>
      <c r="F555" s="252"/>
    </row>
    <row r="556" spans="1:6" ht="50.1" customHeight="1">
      <c r="A556" s="354"/>
      <c r="C556" s="252"/>
      <c r="D556" s="252"/>
      <c r="E556" s="252"/>
      <c r="F556" s="252"/>
    </row>
    <row r="557" spans="1:6" ht="50.1" customHeight="1">
      <c r="A557" s="354"/>
      <c r="C557" s="252"/>
      <c r="D557" s="252"/>
      <c r="E557" s="252"/>
      <c r="F557" s="252"/>
    </row>
    <row r="558" spans="1:6" ht="50.1" customHeight="1">
      <c r="A558" s="354"/>
      <c r="C558" s="252"/>
      <c r="D558" s="252"/>
      <c r="E558" s="252"/>
      <c r="F558" s="252"/>
    </row>
    <row r="559" spans="1:6" ht="50.1" customHeight="1">
      <c r="A559" s="354"/>
      <c r="C559" s="252"/>
      <c r="D559" s="252"/>
      <c r="E559" s="252"/>
      <c r="F559" s="252"/>
    </row>
    <row r="560" spans="1:6" ht="50.1" customHeight="1">
      <c r="A560" s="354"/>
      <c r="C560" s="252"/>
      <c r="D560" s="252"/>
      <c r="E560" s="252"/>
      <c r="F560" s="252"/>
    </row>
    <row r="561" spans="1:6" ht="50.1" customHeight="1">
      <c r="A561" s="354"/>
      <c r="C561" s="252"/>
      <c r="D561" s="252"/>
      <c r="E561" s="252"/>
      <c r="F561" s="252"/>
    </row>
    <row r="562" spans="1:6" ht="50.1" customHeight="1">
      <c r="A562" s="354"/>
      <c r="C562" s="252"/>
      <c r="D562" s="252"/>
      <c r="E562" s="252"/>
      <c r="F562" s="252"/>
    </row>
    <row r="563" spans="1:6" ht="50.1" customHeight="1">
      <c r="A563" s="354"/>
      <c r="C563" s="252"/>
      <c r="D563" s="252"/>
      <c r="E563" s="252"/>
      <c r="F563" s="252"/>
    </row>
    <row r="564" spans="1:6" ht="50.1" customHeight="1">
      <c r="A564" s="354"/>
      <c r="C564" s="252"/>
      <c r="D564" s="252"/>
      <c r="E564" s="252"/>
      <c r="F564" s="252"/>
    </row>
    <row r="565" spans="1:6" ht="50.1" customHeight="1">
      <c r="A565" s="354"/>
      <c r="C565" s="252"/>
      <c r="D565" s="252"/>
      <c r="E565" s="252"/>
      <c r="F565" s="252"/>
    </row>
    <row r="566" spans="1:6" ht="50.1" customHeight="1">
      <c r="A566" s="354"/>
      <c r="C566" s="252"/>
      <c r="D566" s="252"/>
      <c r="E566" s="252"/>
      <c r="F566" s="252"/>
    </row>
    <row r="567" spans="1:6" ht="50.1" customHeight="1">
      <c r="A567" s="354"/>
      <c r="C567" s="252"/>
      <c r="D567" s="252"/>
      <c r="E567" s="252"/>
      <c r="F567" s="252"/>
    </row>
    <row r="568" spans="1:6" ht="50.1" customHeight="1">
      <c r="A568" s="354"/>
      <c r="C568" s="252"/>
      <c r="D568" s="252"/>
      <c r="E568" s="252"/>
      <c r="F568" s="252"/>
    </row>
    <row r="569" spans="1:6" ht="50.1" customHeight="1">
      <c r="A569" s="354"/>
      <c r="C569" s="252"/>
      <c r="D569" s="252"/>
      <c r="E569" s="252"/>
      <c r="F569" s="252"/>
    </row>
    <row r="570" spans="1:6" ht="50.1" customHeight="1">
      <c r="A570" s="354"/>
      <c r="C570" s="252"/>
      <c r="D570" s="252"/>
      <c r="E570" s="252"/>
      <c r="F570" s="252"/>
    </row>
    <row r="571" spans="1:6" ht="50.1" customHeight="1">
      <c r="A571" s="354"/>
      <c r="C571" s="252"/>
      <c r="D571" s="252"/>
      <c r="E571" s="252"/>
      <c r="F571" s="252"/>
    </row>
    <row r="572" spans="1:6" ht="50.1" customHeight="1">
      <c r="A572" s="354"/>
      <c r="C572" s="252"/>
      <c r="D572" s="252"/>
      <c r="E572" s="252"/>
      <c r="F572" s="252"/>
    </row>
    <row r="573" spans="1:6" ht="50.1" customHeight="1">
      <c r="A573" s="354"/>
      <c r="C573" s="252"/>
      <c r="D573" s="252"/>
      <c r="E573" s="252"/>
      <c r="F573" s="252"/>
    </row>
    <row r="574" spans="1:6" ht="50.1" customHeight="1">
      <c r="A574" s="354"/>
      <c r="C574" s="252"/>
      <c r="D574" s="252"/>
      <c r="E574" s="252"/>
      <c r="F574" s="252"/>
    </row>
    <row r="575" spans="1:6" ht="50.1" customHeight="1">
      <c r="A575" s="354"/>
      <c r="C575" s="252"/>
      <c r="D575" s="252"/>
      <c r="E575" s="252"/>
      <c r="F575" s="252"/>
    </row>
    <row r="576" spans="1:6" ht="50.1" customHeight="1">
      <c r="A576" s="354"/>
      <c r="C576" s="252"/>
      <c r="D576" s="252"/>
      <c r="E576" s="252"/>
      <c r="F576" s="252"/>
    </row>
    <row r="577" spans="1:6" ht="50.1" customHeight="1">
      <c r="A577" s="354"/>
      <c r="C577" s="252"/>
      <c r="D577" s="252"/>
      <c r="E577" s="252"/>
      <c r="F577" s="252"/>
    </row>
    <row r="578" spans="1:6" ht="50.1" customHeight="1">
      <c r="A578" s="354"/>
      <c r="C578" s="252"/>
      <c r="D578" s="252"/>
      <c r="E578" s="252"/>
      <c r="F578" s="252"/>
    </row>
    <row r="579" spans="1:6" ht="50.1" customHeight="1">
      <c r="A579" s="354"/>
      <c r="C579" s="252"/>
      <c r="D579" s="252"/>
      <c r="E579" s="252"/>
      <c r="F579" s="252"/>
    </row>
    <row r="580" spans="1:6" ht="50.1" customHeight="1">
      <c r="A580" s="354"/>
      <c r="C580" s="252"/>
      <c r="D580" s="252"/>
      <c r="E580" s="252"/>
      <c r="F580" s="252"/>
    </row>
    <row r="581" spans="1:6" ht="50.1" customHeight="1">
      <c r="A581" s="354"/>
      <c r="C581" s="252"/>
      <c r="D581" s="252"/>
      <c r="E581" s="252"/>
      <c r="F581" s="252"/>
    </row>
    <row r="582" spans="1:6" ht="50.1" customHeight="1">
      <c r="A582" s="354"/>
      <c r="C582" s="252"/>
      <c r="D582" s="252"/>
      <c r="E582" s="252"/>
      <c r="F582" s="252"/>
    </row>
    <row r="583" spans="1:6" ht="50.1" customHeight="1">
      <c r="A583" s="354"/>
      <c r="C583" s="252"/>
      <c r="D583" s="252"/>
      <c r="E583" s="252"/>
      <c r="F583" s="252"/>
    </row>
    <row r="584" spans="1:6" ht="50.1" customHeight="1">
      <c r="A584" s="354"/>
      <c r="C584" s="252"/>
      <c r="D584" s="252"/>
      <c r="E584" s="252"/>
      <c r="F584" s="252"/>
    </row>
    <row r="585" spans="1:6" ht="50.1" customHeight="1">
      <c r="A585" s="354"/>
      <c r="C585" s="252"/>
      <c r="D585" s="252"/>
      <c r="E585" s="252"/>
      <c r="F585" s="252"/>
    </row>
    <row r="586" spans="1:6" ht="50.1" customHeight="1">
      <c r="A586" s="354"/>
      <c r="C586" s="252"/>
      <c r="D586" s="252"/>
      <c r="E586" s="252"/>
      <c r="F586" s="252"/>
    </row>
    <row r="587" spans="1:6" ht="50.1" customHeight="1">
      <c r="A587" s="354"/>
      <c r="C587" s="252"/>
      <c r="D587" s="252"/>
      <c r="E587" s="252"/>
      <c r="F587" s="252"/>
    </row>
    <row r="588" spans="1:6" ht="50.1" customHeight="1">
      <c r="A588" s="354"/>
      <c r="C588" s="252"/>
      <c r="D588" s="252"/>
      <c r="E588" s="252"/>
      <c r="F588" s="252"/>
    </row>
    <row r="589" spans="1:6" ht="50.1" customHeight="1">
      <c r="A589" s="354"/>
      <c r="C589" s="252"/>
      <c r="D589" s="252"/>
      <c r="E589" s="252"/>
      <c r="F589" s="252"/>
    </row>
    <row r="590" spans="1:6" ht="50.1" customHeight="1">
      <c r="A590" s="354"/>
      <c r="C590" s="252"/>
      <c r="D590" s="252"/>
      <c r="E590" s="252"/>
      <c r="F590" s="252"/>
    </row>
    <row r="591" spans="1:6" ht="50.1" customHeight="1">
      <c r="A591" s="354"/>
      <c r="C591" s="252"/>
      <c r="D591" s="252"/>
      <c r="E591" s="252"/>
      <c r="F591" s="252"/>
    </row>
    <row r="592" spans="1:6" ht="50.1" customHeight="1">
      <c r="A592" s="354"/>
      <c r="C592" s="252"/>
      <c r="D592" s="252"/>
      <c r="E592" s="252"/>
      <c r="F592" s="252"/>
    </row>
    <row r="593" spans="1:6" ht="50.1" customHeight="1">
      <c r="A593" s="354"/>
      <c r="C593" s="252"/>
      <c r="D593" s="252"/>
      <c r="E593" s="252"/>
      <c r="F593" s="252"/>
    </row>
    <row r="594" spans="1:6" ht="50.1" customHeight="1">
      <c r="A594" s="354"/>
      <c r="C594" s="252"/>
      <c r="D594" s="252"/>
      <c r="E594" s="252"/>
      <c r="F594" s="252"/>
    </row>
    <row r="595" spans="1:6" ht="50.1" customHeight="1">
      <c r="A595" s="354"/>
      <c r="C595" s="252"/>
      <c r="D595" s="252"/>
      <c r="E595" s="252"/>
      <c r="F595" s="252"/>
    </row>
    <row r="596" spans="1:6" ht="50.1" customHeight="1">
      <c r="A596" s="354"/>
      <c r="C596" s="252"/>
      <c r="D596" s="252"/>
      <c r="E596" s="252"/>
      <c r="F596" s="252"/>
    </row>
    <row r="597" spans="1:6" ht="50.1" customHeight="1">
      <c r="A597" s="354"/>
      <c r="C597" s="252"/>
      <c r="D597" s="252"/>
      <c r="E597" s="252"/>
      <c r="F597" s="252"/>
    </row>
    <row r="598" spans="1:6" ht="50.1" customHeight="1">
      <c r="A598" s="354"/>
      <c r="C598" s="252"/>
      <c r="D598" s="252"/>
      <c r="E598" s="252"/>
      <c r="F598" s="252"/>
    </row>
    <row r="599" spans="1:6" ht="50.1" customHeight="1">
      <c r="A599" s="354"/>
      <c r="C599" s="252"/>
      <c r="D599" s="252"/>
      <c r="E599" s="252"/>
      <c r="F599" s="252"/>
    </row>
    <row r="600" spans="1:6" ht="50.1" customHeight="1">
      <c r="A600" s="354"/>
      <c r="C600" s="252"/>
      <c r="D600" s="252"/>
      <c r="E600" s="252"/>
      <c r="F600" s="252"/>
    </row>
    <row r="601" spans="1:6" ht="50.1" customHeight="1">
      <c r="A601" s="354"/>
      <c r="C601" s="252"/>
      <c r="D601" s="252"/>
      <c r="E601" s="252"/>
      <c r="F601" s="252"/>
    </row>
    <row r="602" spans="1:6" ht="50.1" customHeight="1">
      <c r="A602" s="354"/>
      <c r="C602" s="252"/>
      <c r="D602" s="252"/>
      <c r="E602" s="252"/>
      <c r="F602" s="252"/>
    </row>
    <row r="603" spans="1:6" ht="50.1" customHeight="1">
      <c r="A603" s="354"/>
      <c r="C603" s="252"/>
      <c r="D603" s="252"/>
      <c r="E603" s="252"/>
      <c r="F603" s="252"/>
    </row>
    <row r="604" spans="1:6" ht="50.1" customHeight="1">
      <c r="A604" s="354"/>
      <c r="C604" s="252"/>
      <c r="D604" s="252"/>
      <c r="E604" s="252"/>
      <c r="F604" s="252"/>
    </row>
    <row r="605" spans="1:6" ht="50.1" customHeight="1">
      <c r="A605" s="354"/>
      <c r="C605" s="252"/>
      <c r="D605" s="252"/>
      <c r="E605" s="252"/>
      <c r="F605" s="252"/>
    </row>
    <row r="606" spans="1:6" ht="50.1" customHeight="1">
      <c r="A606" s="354"/>
      <c r="C606" s="252"/>
      <c r="D606" s="252"/>
      <c r="E606" s="252"/>
      <c r="F606" s="252"/>
    </row>
    <row r="607" spans="1:6" ht="50.1" customHeight="1">
      <c r="A607" s="354"/>
      <c r="C607" s="252"/>
      <c r="D607" s="252"/>
      <c r="E607" s="252"/>
      <c r="F607" s="252"/>
    </row>
    <row r="608" spans="1:6" ht="50.1" customHeight="1">
      <c r="A608" s="354"/>
      <c r="C608" s="252"/>
      <c r="D608" s="252"/>
      <c r="E608" s="252"/>
      <c r="F608" s="252"/>
    </row>
    <row r="609" spans="1:6" ht="50.1" customHeight="1">
      <c r="A609" s="354"/>
      <c r="C609" s="252"/>
      <c r="D609" s="252"/>
      <c r="E609" s="252"/>
      <c r="F609" s="252"/>
    </row>
    <row r="610" spans="1:6" ht="50.1" customHeight="1">
      <c r="A610" s="354"/>
      <c r="C610" s="252"/>
      <c r="D610" s="252"/>
      <c r="E610" s="252"/>
      <c r="F610" s="252"/>
    </row>
    <row r="611" spans="1:6" ht="50.1" customHeight="1">
      <c r="A611" s="354"/>
      <c r="C611" s="252"/>
      <c r="D611" s="252"/>
      <c r="E611" s="252"/>
      <c r="F611" s="252"/>
    </row>
    <row r="612" spans="1:6" ht="50.1" customHeight="1">
      <c r="A612" s="354"/>
      <c r="C612" s="252"/>
      <c r="D612" s="252"/>
      <c r="E612" s="252"/>
      <c r="F612" s="252"/>
    </row>
    <row r="613" spans="1:6" ht="50.1" customHeight="1">
      <c r="A613" s="354"/>
      <c r="C613" s="252"/>
      <c r="D613" s="252"/>
      <c r="E613" s="252"/>
      <c r="F613" s="252"/>
    </row>
    <row r="614" spans="1:6" ht="50.1" customHeight="1">
      <c r="A614" s="354"/>
      <c r="C614" s="252"/>
      <c r="D614" s="252"/>
      <c r="E614" s="252"/>
      <c r="F614" s="252"/>
    </row>
    <row r="615" spans="1:6" ht="50.1" customHeight="1">
      <c r="A615" s="354"/>
      <c r="C615" s="252"/>
      <c r="D615" s="252"/>
      <c r="E615" s="252"/>
      <c r="F615" s="252"/>
    </row>
    <row r="616" spans="1:6" ht="50.1" customHeight="1">
      <c r="A616" s="354"/>
      <c r="C616" s="252"/>
      <c r="D616" s="252"/>
      <c r="E616" s="252"/>
      <c r="F616" s="252"/>
    </row>
    <row r="617" spans="1:6" ht="50.1" customHeight="1">
      <c r="A617" s="354"/>
      <c r="C617" s="252"/>
      <c r="D617" s="252"/>
      <c r="E617" s="252"/>
      <c r="F617" s="252"/>
    </row>
    <row r="618" spans="1:6" ht="50.1" customHeight="1">
      <c r="A618" s="354"/>
      <c r="C618" s="252"/>
      <c r="D618" s="252"/>
      <c r="E618" s="252"/>
      <c r="F618" s="252"/>
    </row>
    <row r="619" spans="1:6" ht="50.1" customHeight="1">
      <c r="A619" s="354"/>
      <c r="C619" s="252"/>
      <c r="D619" s="252"/>
      <c r="E619" s="252"/>
      <c r="F619" s="252"/>
    </row>
    <row r="620" spans="1:6" ht="50.1" customHeight="1">
      <c r="A620" s="354"/>
      <c r="C620" s="252"/>
      <c r="D620" s="252"/>
      <c r="E620" s="252"/>
      <c r="F620" s="252"/>
    </row>
    <row r="621" spans="1:6" ht="50.1" customHeight="1">
      <c r="A621" s="354"/>
      <c r="C621" s="252"/>
      <c r="D621" s="252"/>
      <c r="E621" s="252"/>
      <c r="F621" s="252"/>
    </row>
    <row r="622" spans="1:6" ht="50.1" customHeight="1">
      <c r="A622" s="354"/>
      <c r="C622" s="252"/>
      <c r="D622" s="252"/>
      <c r="E622" s="252"/>
      <c r="F622" s="252"/>
    </row>
    <row r="623" spans="1:6" ht="50.1" customHeight="1">
      <c r="A623" s="354"/>
      <c r="C623" s="252"/>
      <c r="D623" s="252"/>
      <c r="E623" s="252"/>
      <c r="F623" s="252"/>
    </row>
    <row r="624" spans="1:6" ht="50.1" customHeight="1">
      <c r="A624" s="354"/>
      <c r="C624" s="252"/>
      <c r="D624" s="252"/>
      <c r="E624" s="252"/>
      <c r="F624" s="252"/>
    </row>
    <row r="625" spans="1:6" ht="50.1" customHeight="1">
      <c r="A625" s="354"/>
      <c r="C625" s="252"/>
      <c r="D625" s="252"/>
      <c r="E625" s="252"/>
      <c r="F625" s="252"/>
    </row>
    <row r="626" spans="1:6" ht="50.1" customHeight="1">
      <c r="A626" s="354"/>
      <c r="C626" s="252"/>
      <c r="D626" s="252"/>
      <c r="E626" s="252"/>
      <c r="F626" s="252"/>
    </row>
    <row r="627" spans="1:6" ht="50.1" customHeight="1">
      <c r="A627" s="354"/>
      <c r="C627" s="252"/>
      <c r="D627" s="252"/>
      <c r="E627" s="252"/>
      <c r="F627" s="252"/>
    </row>
    <row r="628" spans="1:6" ht="50.1" customHeight="1">
      <c r="A628" s="354"/>
      <c r="C628" s="252"/>
      <c r="D628" s="252"/>
      <c r="E628" s="252"/>
      <c r="F628" s="252"/>
    </row>
    <row r="629" spans="1:6" ht="50.1" customHeight="1">
      <c r="A629" s="354"/>
      <c r="C629" s="252"/>
      <c r="D629" s="252"/>
      <c r="E629" s="252"/>
      <c r="F629" s="252"/>
    </row>
    <row r="630" spans="1:6" ht="50.1" customHeight="1">
      <c r="A630" s="354"/>
      <c r="C630" s="252"/>
      <c r="D630" s="252"/>
      <c r="E630" s="252"/>
      <c r="F630" s="252"/>
    </row>
    <row r="631" spans="1:6" ht="50.1" customHeight="1">
      <c r="A631" s="354"/>
      <c r="C631" s="252"/>
      <c r="D631" s="252"/>
      <c r="E631" s="252"/>
      <c r="F631" s="252"/>
    </row>
    <row r="632" spans="1:6" ht="50.1" customHeight="1">
      <c r="A632" s="354"/>
      <c r="C632" s="252"/>
      <c r="D632" s="252"/>
      <c r="E632" s="252"/>
      <c r="F632" s="252"/>
    </row>
    <row r="633" spans="1:6" ht="50.1" customHeight="1">
      <c r="A633" s="354"/>
      <c r="C633" s="252"/>
      <c r="D633" s="252"/>
      <c r="E633" s="252"/>
      <c r="F633" s="252"/>
    </row>
    <row r="634" spans="1:6" ht="50.1" customHeight="1">
      <c r="A634" s="354"/>
      <c r="C634" s="252"/>
      <c r="D634" s="252"/>
      <c r="E634" s="252"/>
      <c r="F634" s="252"/>
    </row>
    <row r="635" spans="1:6" ht="50.1" customHeight="1">
      <c r="A635" s="354"/>
      <c r="C635" s="252"/>
      <c r="D635" s="252"/>
      <c r="E635" s="252"/>
      <c r="F635" s="252"/>
    </row>
    <row r="636" spans="1:6" ht="50.1" customHeight="1">
      <c r="A636" s="354"/>
      <c r="C636" s="252"/>
      <c r="D636" s="252"/>
      <c r="E636" s="252"/>
      <c r="F636" s="252"/>
    </row>
    <row r="637" spans="1:6" ht="50.1" customHeight="1">
      <c r="A637" s="354"/>
      <c r="C637" s="252"/>
      <c r="D637" s="252"/>
      <c r="E637" s="252"/>
      <c r="F637" s="252"/>
    </row>
    <row r="638" spans="1:6" ht="50.1" customHeight="1">
      <c r="A638" s="354"/>
      <c r="C638" s="252"/>
      <c r="D638" s="252"/>
      <c r="E638" s="252"/>
      <c r="F638" s="252"/>
    </row>
    <row r="639" spans="1:6" ht="50.1" customHeight="1">
      <c r="A639" s="354"/>
      <c r="C639" s="252"/>
      <c r="D639" s="252"/>
      <c r="E639" s="252"/>
      <c r="F639" s="252"/>
    </row>
    <row r="640" spans="1:6" ht="50.1" customHeight="1">
      <c r="A640" s="354"/>
      <c r="C640" s="252"/>
      <c r="D640" s="252"/>
      <c r="E640" s="252"/>
      <c r="F640" s="252"/>
    </row>
    <row r="641" spans="1:6" ht="50.1" customHeight="1">
      <c r="A641" s="354"/>
      <c r="C641" s="252"/>
      <c r="D641" s="252"/>
      <c r="E641" s="252"/>
      <c r="F641" s="252"/>
    </row>
    <row r="642" spans="1:6" ht="50.1" customHeight="1">
      <c r="A642" s="354"/>
      <c r="C642" s="252"/>
      <c r="D642" s="252"/>
      <c r="E642" s="252"/>
      <c r="F642" s="252"/>
    </row>
    <row r="643" spans="1:6" ht="50.1" customHeight="1">
      <c r="A643" s="354"/>
      <c r="C643" s="252"/>
      <c r="D643" s="252"/>
      <c r="E643" s="252"/>
      <c r="F643" s="252"/>
    </row>
    <row r="644" spans="1:6" ht="50.1" customHeight="1">
      <c r="A644" s="354"/>
      <c r="C644" s="252"/>
      <c r="D644" s="252"/>
      <c r="E644" s="252"/>
      <c r="F644" s="252"/>
    </row>
    <row r="645" spans="1:6" ht="50.1" customHeight="1">
      <c r="A645" s="354"/>
      <c r="C645" s="252"/>
      <c r="D645" s="252"/>
      <c r="E645" s="252"/>
      <c r="F645" s="252"/>
    </row>
    <row r="646" spans="1:6" ht="50.1" customHeight="1">
      <c r="A646" s="354"/>
      <c r="C646" s="252"/>
      <c r="D646" s="252"/>
      <c r="E646" s="252"/>
      <c r="F646" s="252"/>
    </row>
    <row r="647" spans="1:6" ht="50.1" customHeight="1">
      <c r="A647" s="354"/>
      <c r="C647" s="252"/>
      <c r="D647" s="252"/>
      <c r="E647" s="252"/>
      <c r="F647" s="252"/>
    </row>
    <row r="648" spans="1:6" ht="50.1" customHeight="1">
      <c r="A648" s="354"/>
      <c r="C648" s="252"/>
      <c r="D648" s="252"/>
      <c r="E648" s="252"/>
      <c r="F648" s="252"/>
    </row>
    <row r="649" spans="1:6" ht="50.1" customHeight="1">
      <c r="A649" s="354"/>
      <c r="C649" s="252"/>
      <c r="D649" s="252"/>
      <c r="E649" s="252"/>
      <c r="F649" s="252"/>
    </row>
    <row r="650" spans="1:6" ht="50.1" customHeight="1">
      <c r="A650" s="354"/>
      <c r="C650" s="252"/>
      <c r="D650" s="252"/>
      <c r="E650" s="252"/>
      <c r="F650" s="252"/>
    </row>
    <row r="651" spans="1:6" ht="50.1" customHeight="1">
      <c r="A651" s="354"/>
      <c r="C651" s="252"/>
      <c r="D651" s="252"/>
      <c r="E651" s="252"/>
      <c r="F651" s="252"/>
    </row>
    <row r="652" spans="1:6" ht="50.1" customHeight="1">
      <c r="A652" s="354"/>
      <c r="C652" s="252"/>
      <c r="D652" s="252"/>
      <c r="E652" s="252"/>
      <c r="F652" s="252"/>
    </row>
    <row r="653" spans="1:6" ht="50.1" customHeight="1">
      <c r="A653" s="354"/>
      <c r="C653" s="252"/>
      <c r="D653" s="252"/>
      <c r="E653" s="252"/>
      <c r="F653" s="252"/>
    </row>
    <row r="654" spans="1:6" ht="50.1" customHeight="1">
      <c r="A654" s="354"/>
      <c r="C654" s="252"/>
      <c r="D654" s="252"/>
      <c r="E654" s="252"/>
      <c r="F654" s="252"/>
    </row>
    <row r="655" spans="1:6" ht="50.1" customHeight="1">
      <c r="A655" s="354"/>
      <c r="C655" s="252"/>
      <c r="D655" s="252"/>
      <c r="E655" s="252"/>
      <c r="F655" s="252"/>
    </row>
    <row r="656" spans="1:6" ht="50.1" customHeight="1">
      <c r="A656" s="354"/>
      <c r="C656" s="252"/>
      <c r="D656" s="252"/>
      <c r="E656" s="252"/>
      <c r="F656" s="252"/>
    </row>
    <row r="657" spans="1:6" ht="50.1" customHeight="1">
      <c r="A657" s="354"/>
      <c r="C657" s="252"/>
      <c r="D657" s="252"/>
      <c r="E657" s="252"/>
      <c r="F657" s="252"/>
    </row>
    <row r="658" spans="1:6" ht="50.1" customHeight="1">
      <c r="A658" s="354"/>
      <c r="C658" s="252"/>
      <c r="D658" s="252"/>
      <c r="E658" s="252"/>
      <c r="F658" s="252"/>
    </row>
    <row r="659" spans="1:6" ht="50.1" customHeight="1">
      <c r="A659" s="354"/>
      <c r="C659" s="252"/>
      <c r="D659" s="252"/>
      <c r="E659" s="252"/>
      <c r="F659" s="252"/>
    </row>
    <row r="660" spans="1:6" ht="50.1" customHeight="1">
      <c r="A660" s="354"/>
      <c r="C660" s="252"/>
      <c r="D660" s="252"/>
      <c r="E660" s="252"/>
      <c r="F660" s="252"/>
    </row>
    <row r="661" spans="1:6" ht="50.1" customHeight="1">
      <c r="A661" s="354"/>
      <c r="C661" s="252"/>
      <c r="D661" s="252"/>
      <c r="E661" s="252"/>
      <c r="F661" s="252"/>
    </row>
    <row r="662" spans="1:6" ht="50.1" customHeight="1">
      <c r="A662" s="354"/>
      <c r="C662" s="252"/>
      <c r="D662" s="252"/>
      <c r="E662" s="252"/>
      <c r="F662" s="252"/>
    </row>
    <row r="663" spans="1:6" ht="50.1" customHeight="1">
      <c r="A663" s="354"/>
      <c r="C663" s="252"/>
      <c r="D663" s="252"/>
      <c r="E663" s="252"/>
      <c r="F663" s="252"/>
    </row>
    <row r="664" spans="1:6" ht="50.1" customHeight="1">
      <c r="A664" s="354"/>
      <c r="C664" s="252"/>
      <c r="D664" s="252"/>
      <c r="E664" s="252"/>
      <c r="F664" s="252"/>
    </row>
    <row r="665" spans="1:6" ht="50.1" customHeight="1">
      <c r="A665" s="354"/>
      <c r="C665" s="252"/>
      <c r="D665" s="252"/>
      <c r="E665" s="252"/>
      <c r="F665" s="252"/>
    </row>
    <row r="666" spans="1:6" ht="50.1" customHeight="1">
      <c r="A666" s="354"/>
      <c r="C666" s="252"/>
      <c r="D666" s="252"/>
      <c r="E666" s="252"/>
      <c r="F666" s="252"/>
    </row>
    <row r="667" spans="1:6" ht="50.1" customHeight="1">
      <c r="A667" s="354"/>
      <c r="C667" s="252"/>
      <c r="D667" s="252"/>
      <c r="E667" s="252"/>
      <c r="F667" s="252"/>
    </row>
    <row r="668" spans="1:6" ht="50.1" customHeight="1">
      <c r="A668" s="354"/>
      <c r="C668" s="252"/>
      <c r="D668" s="252"/>
      <c r="E668" s="252"/>
      <c r="F668" s="252"/>
    </row>
    <row r="669" spans="1:6" ht="50.1" customHeight="1">
      <c r="A669" s="354"/>
      <c r="C669" s="252"/>
      <c r="D669" s="252"/>
      <c r="E669" s="252"/>
      <c r="F669" s="252"/>
    </row>
    <row r="670" spans="1:6" ht="50.1" customHeight="1">
      <c r="A670" s="354"/>
      <c r="C670" s="252"/>
      <c r="D670" s="252"/>
      <c r="E670" s="252"/>
      <c r="F670" s="252"/>
    </row>
    <row r="671" spans="1:6" ht="50.1" customHeight="1">
      <c r="A671" s="354"/>
      <c r="C671" s="252"/>
      <c r="D671" s="252"/>
      <c r="E671" s="252"/>
      <c r="F671" s="252"/>
    </row>
    <row r="672" spans="1:6" ht="50.1" customHeight="1">
      <c r="A672" s="354"/>
      <c r="C672" s="252"/>
      <c r="D672" s="252"/>
      <c r="E672" s="252"/>
      <c r="F672" s="252"/>
    </row>
    <row r="673" spans="1:6" ht="50.1" customHeight="1">
      <c r="A673" s="354"/>
      <c r="C673" s="252"/>
      <c r="D673" s="252"/>
      <c r="E673" s="252"/>
      <c r="F673" s="252"/>
    </row>
    <row r="674" spans="1:6" ht="50.1" customHeight="1">
      <c r="A674" s="354"/>
      <c r="C674" s="252"/>
      <c r="D674" s="252"/>
      <c r="E674" s="252"/>
      <c r="F674" s="252"/>
    </row>
    <row r="675" spans="1:6" ht="50.1" customHeight="1">
      <c r="A675" s="354"/>
      <c r="C675" s="252"/>
      <c r="D675" s="252"/>
      <c r="E675" s="252"/>
      <c r="F675" s="252"/>
    </row>
    <row r="676" spans="1:6" ht="50.1" customHeight="1">
      <c r="A676" s="354"/>
      <c r="C676" s="252"/>
      <c r="D676" s="252"/>
      <c r="E676" s="252"/>
      <c r="F676" s="252"/>
    </row>
    <row r="677" spans="1:6" ht="50.1" customHeight="1">
      <c r="A677" s="354"/>
      <c r="C677" s="252"/>
      <c r="D677" s="252"/>
      <c r="E677" s="252"/>
      <c r="F677" s="252"/>
    </row>
    <row r="678" spans="1:6" ht="50.1" customHeight="1">
      <c r="A678" s="354"/>
      <c r="C678" s="252"/>
      <c r="D678" s="252"/>
      <c r="E678" s="252"/>
      <c r="F678" s="252"/>
    </row>
    <row r="679" spans="1:6" ht="50.1" customHeight="1">
      <c r="A679" s="354"/>
      <c r="C679" s="252"/>
      <c r="D679" s="252"/>
      <c r="E679" s="252"/>
      <c r="F679" s="252"/>
    </row>
    <row r="680" spans="1:6" ht="50.1" customHeight="1">
      <c r="A680" s="354"/>
      <c r="C680" s="252"/>
      <c r="D680" s="252"/>
      <c r="E680" s="252"/>
      <c r="F680" s="252"/>
    </row>
    <row r="681" spans="1:6" ht="50.1" customHeight="1">
      <c r="A681" s="354"/>
      <c r="C681" s="252"/>
      <c r="D681" s="252"/>
      <c r="E681" s="252"/>
      <c r="F681" s="252"/>
    </row>
    <row r="682" spans="1:6" ht="50.1" customHeight="1">
      <c r="A682" s="354"/>
      <c r="C682" s="252"/>
      <c r="D682" s="252"/>
      <c r="E682" s="252"/>
      <c r="F682" s="252"/>
    </row>
    <row r="683" spans="1:6" ht="50.1" customHeight="1">
      <c r="A683" s="354"/>
      <c r="C683" s="252"/>
      <c r="D683" s="252"/>
      <c r="E683" s="252"/>
      <c r="F683" s="252"/>
    </row>
    <row r="684" spans="1:6" ht="50.1" customHeight="1">
      <c r="A684" s="354"/>
      <c r="C684" s="252"/>
      <c r="D684" s="252"/>
      <c r="E684" s="252"/>
      <c r="F684" s="252"/>
    </row>
    <row r="685" spans="1:6" ht="50.1" customHeight="1">
      <c r="A685" s="354"/>
      <c r="C685" s="252"/>
      <c r="D685" s="252"/>
      <c r="E685" s="252"/>
      <c r="F685" s="252"/>
    </row>
    <row r="686" spans="1:6" ht="50.1" customHeight="1">
      <c r="A686" s="354"/>
      <c r="C686" s="252"/>
      <c r="D686" s="252"/>
      <c r="E686" s="252"/>
      <c r="F686" s="252"/>
    </row>
    <row r="687" spans="1:6" ht="50.1" customHeight="1">
      <c r="A687" s="354"/>
      <c r="C687" s="252"/>
      <c r="D687" s="252"/>
      <c r="E687" s="252"/>
      <c r="F687" s="252"/>
    </row>
    <row r="688" spans="1:6" ht="50.1" customHeight="1">
      <c r="A688" s="354"/>
      <c r="C688" s="252"/>
      <c r="D688" s="252"/>
      <c r="E688" s="252"/>
      <c r="F688" s="252"/>
    </row>
    <row r="689" spans="1:6" ht="50.1" customHeight="1">
      <c r="A689" s="354"/>
      <c r="C689" s="252"/>
      <c r="D689" s="252"/>
      <c r="E689" s="252"/>
      <c r="F689" s="252"/>
    </row>
    <row r="690" spans="1:6" ht="50.1" customHeight="1">
      <c r="A690" s="354"/>
      <c r="C690" s="252"/>
      <c r="D690" s="252"/>
      <c r="E690" s="252"/>
      <c r="F690" s="252"/>
    </row>
    <row r="691" spans="1:6" ht="50.1" customHeight="1">
      <c r="A691" s="354"/>
      <c r="C691" s="252"/>
      <c r="D691" s="252"/>
      <c r="E691" s="252"/>
      <c r="F691" s="252"/>
    </row>
    <row r="692" spans="1:6" ht="50.1" customHeight="1">
      <c r="A692" s="354"/>
      <c r="C692" s="252"/>
      <c r="D692" s="252"/>
      <c r="E692" s="252"/>
      <c r="F692" s="252"/>
    </row>
    <row r="693" spans="1:6" ht="50.1" customHeight="1">
      <c r="A693" s="354"/>
      <c r="C693" s="252"/>
      <c r="D693" s="252"/>
      <c r="E693" s="252"/>
      <c r="F693" s="252"/>
    </row>
    <row r="694" spans="1:6" ht="50.1" customHeight="1">
      <c r="A694" s="354"/>
      <c r="C694" s="252"/>
      <c r="D694" s="252"/>
      <c r="E694" s="252"/>
      <c r="F694" s="252"/>
    </row>
    <row r="695" spans="1:6" ht="50.1" customHeight="1">
      <c r="A695" s="354"/>
      <c r="C695" s="252"/>
      <c r="D695" s="252"/>
      <c r="E695" s="252"/>
      <c r="F695" s="252"/>
    </row>
    <row r="696" spans="1:6" ht="50.1" customHeight="1">
      <c r="A696" s="354"/>
      <c r="C696" s="252"/>
      <c r="D696" s="252"/>
      <c r="E696" s="252"/>
      <c r="F696" s="252"/>
    </row>
    <row r="697" spans="1:6" ht="50.1" customHeight="1">
      <c r="A697" s="354"/>
      <c r="C697" s="252"/>
      <c r="D697" s="252"/>
      <c r="E697" s="252"/>
      <c r="F697" s="252"/>
    </row>
    <row r="698" spans="1:6" ht="50.1" customHeight="1">
      <c r="A698" s="354"/>
      <c r="C698" s="252"/>
      <c r="D698" s="252"/>
      <c r="E698" s="252"/>
      <c r="F698" s="252"/>
    </row>
    <row r="699" spans="1:6" ht="50.1" customHeight="1">
      <c r="A699" s="354"/>
      <c r="C699" s="252"/>
      <c r="D699" s="252"/>
      <c r="E699" s="252"/>
      <c r="F699" s="252"/>
    </row>
    <row r="700" spans="1:6" ht="50.1" customHeight="1">
      <c r="A700" s="354"/>
      <c r="C700" s="252"/>
      <c r="D700" s="252"/>
      <c r="E700" s="252"/>
      <c r="F700" s="252"/>
    </row>
    <row r="701" spans="1:6" ht="50.1" customHeight="1">
      <c r="A701" s="354"/>
      <c r="C701" s="252"/>
      <c r="D701" s="252"/>
      <c r="E701" s="252"/>
      <c r="F701" s="252"/>
    </row>
    <row r="702" spans="1:6" ht="50.1" customHeight="1">
      <c r="A702" s="354"/>
      <c r="C702" s="252"/>
      <c r="D702" s="252"/>
      <c r="E702" s="252"/>
      <c r="F702" s="252"/>
    </row>
    <row r="703" spans="1:6" ht="50.1" customHeight="1">
      <c r="A703" s="354"/>
      <c r="C703" s="252"/>
      <c r="D703" s="252"/>
      <c r="E703" s="252"/>
      <c r="F703" s="252"/>
    </row>
    <row r="704" spans="1:6" ht="50.1" customHeight="1">
      <c r="A704" s="354"/>
      <c r="C704" s="252"/>
      <c r="D704" s="252"/>
      <c r="E704" s="252"/>
      <c r="F704" s="252"/>
    </row>
    <row r="705" spans="1:6" ht="50.1" customHeight="1">
      <c r="A705" s="354"/>
      <c r="C705" s="252"/>
      <c r="D705" s="252"/>
      <c r="E705" s="252"/>
      <c r="F705" s="252"/>
    </row>
    <row r="706" spans="1:6" ht="50.1" customHeight="1">
      <c r="A706" s="354"/>
      <c r="C706" s="252"/>
      <c r="D706" s="252"/>
      <c r="E706" s="252"/>
      <c r="F706" s="252"/>
    </row>
    <row r="707" spans="1:6" ht="50.1" customHeight="1">
      <c r="A707" s="354"/>
      <c r="C707" s="252"/>
      <c r="D707" s="252"/>
      <c r="E707" s="252"/>
      <c r="F707" s="252"/>
    </row>
    <row r="708" spans="1:6" ht="50.1" customHeight="1">
      <c r="A708" s="354"/>
      <c r="C708" s="252"/>
      <c r="D708" s="252"/>
      <c r="E708" s="252"/>
      <c r="F708" s="252"/>
    </row>
    <row r="709" spans="1:6" ht="50.1" customHeight="1">
      <c r="A709" s="354"/>
      <c r="C709" s="252"/>
      <c r="D709" s="252"/>
      <c r="E709" s="252"/>
      <c r="F709" s="252"/>
    </row>
    <row r="710" spans="1:6" ht="50.1" customHeight="1">
      <c r="A710" s="354"/>
      <c r="C710" s="252"/>
      <c r="D710" s="252"/>
      <c r="E710" s="252"/>
      <c r="F710" s="252"/>
    </row>
    <row r="711" spans="1:6" ht="50.1" customHeight="1">
      <c r="A711" s="354"/>
      <c r="C711" s="252"/>
      <c r="D711" s="252"/>
      <c r="E711" s="252"/>
      <c r="F711" s="252"/>
    </row>
    <row r="712" spans="1:6" ht="50.1" customHeight="1">
      <c r="A712" s="354"/>
      <c r="C712" s="252"/>
      <c r="D712" s="252"/>
      <c r="E712" s="252"/>
      <c r="F712" s="252"/>
    </row>
    <row r="713" spans="1:6" ht="50.1" customHeight="1">
      <c r="A713" s="354"/>
      <c r="C713" s="252"/>
      <c r="D713" s="252"/>
      <c r="E713" s="252"/>
      <c r="F713" s="252"/>
    </row>
    <row r="714" spans="1:6" ht="50.1" customHeight="1">
      <c r="A714" s="354"/>
      <c r="C714" s="252"/>
      <c r="D714" s="252"/>
      <c r="E714" s="252"/>
      <c r="F714" s="252"/>
    </row>
    <row r="715" spans="1:6" ht="50.1" customHeight="1">
      <c r="A715" s="354"/>
      <c r="C715" s="252"/>
      <c r="D715" s="252"/>
      <c r="E715" s="252"/>
      <c r="F715" s="252"/>
    </row>
    <row r="716" spans="1:6" ht="50.1" customHeight="1">
      <c r="A716" s="354"/>
      <c r="C716" s="252"/>
      <c r="D716" s="252"/>
      <c r="E716" s="252"/>
      <c r="F716" s="252"/>
    </row>
    <row r="717" spans="1:6" ht="50.1" customHeight="1">
      <c r="A717" s="354"/>
      <c r="C717" s="252"/>
      <c r="D717" s="252"/>
      <c r="E717" s="252"/>
      <c r="F717" s="252"/>
    </row>
    <row r="718" spans="1:6" ht="50.1" customHeight="1">
      <c r="A718" s="354"/>
      <c r="C718" s="252"/>
      <c r="D718" s="252"/>
      <c r="E718" s="252"/>
      <c r="F718" s="252"/>
    </row>
    <row r="719" spans="1:6" ht="50.1" customHeight="1">
      <c r="A719" s="354"/>
      <c r="C719" s="252"/>
      <c r="D719" s="252"/>
      <c r="E719" s="252"/>
      <c r="F719" s="252"/>
    </row>
    <row r="720" spans="1:6" ht="50.1" customHeight="1">
      <c r="A720" s="354"/>
      <c r="C720" s="252"/>
      <c r="D720" s="252"/>
      <c r="E720" s="252"/>
      <c r="F720" s="252"/>
    </row>
    <row r="721" spans="1:6" ht="50.1" customHeight="1">
      <c r="A721" s="354"/>
      <c r="C721" s="252"/>
      <c r="D721" s="252"/>
      <c r="E721" s="252"/>
      <c r="F721" s="252"/>
    </row>
    <row r="722" spans="1:6" ht="50.1" customHeight="1">
      <c r="A722" s="354"/>
      <c r="C722" s="252"/>
      <c r="D722" s="252"/>
      <c r="E722" s="252"/>
      <c r="F722" s="252"/>
    </row>
    <row r="723" spans="1:6" ht="50.1" customHeight="1">
      <c r="A723" s="354"/>
      <c r="C723" s="252"/>
      <c r="D723" s="252"/>
      <c r="E723" s="252"/>
      <c r="F723" s="252"/>
    </row>
    <row r="724" spans="1:6" ht="50.1" customHeight="1">
      <c r="A724" s="354"/>
      <c r="C724" s="252"/>
      <c r="D724" s="252"/>
      <c r="E724" s="252"/>
      <c r="F724" s="252"/>
    </row>
    <row r="725" spans="1:6" ht="50.1" customHeight="1">
      <c r="A725" s="354"/>
      <c r="C725" s="252"/>
      <c r="D725" s="252"/>
      <c r="E725" s="252"/>
      <c r="F725" s="252"/>
    </row>
    <row r="726" spans="1:6" ht="50.1" customHeight="1">
      <c r="A726" s="354"/>
      <c r="C726" s="252"/>
      <c r="D726" s="252"/>
      <c r="E726" s="252"/>
      <c r="F726" s="252"/>
    </row>
    <row r="727" spans="1:6" ht="50.1" customHeight="1">
      <c r="A727" s="354"/>
      <c r="C727" s="252"/>
      <c r="D727" s="252"/>
      <c r="E727" s="252"/>
      <c r="F727" s="252"/>
    </row>
    <row r="728" spans="1:6" ht="50.1" customHeight="1">
      <c r="A728" s="354"/>
      <c r="C728" s="252"/>
      <c r="D728" s="252"/>
      <c r="E728" s="252"/>
      <c r="F728" s="252"/>
    </row>
    <row r="729" spans="1:6" ht="50.1" customHeight="1">
      <c r="A729" s="354"/>
      <c r="C729" s="252"/>
      <c r="D729" s="252"/>
      <c r="E729" s="252"/>
      <c r="F729" s="252"/>
    </row>
    <row r="730" spans="1:6" ht="50.1" customHeight="1">
      <c r="A730" s="354"/>
      <c r="C730" s="252"/>
      <c r="D730" s="252"/>
      <c r="E730" s="252"/>
      <c r="F730" s="252"/>
    </row>
    <row r="731" spans="1:6" ht="50.1" customHeight="1">
      <c r="A731" s="354"/>
      <c r="C731" s="252"/>
      <c r="D731" s="252"/>
      <c r="E731" s="252"/>
      <c r="F731" s="252"/>
    </row>
    <row r="732" spans="1:6" ht="50.1" customHeight="1">
      <c r="A732" s="354"/>
      <c r="C732" s="252"/>
      <c r="D732" s="252"/>
      <c r="E732" s="252"/>
      <c r="F732" s="252"/>
    </row>
    <row r="733" spans="1:6" ht="50.1" customHeight="1">
      <c r="A733" s="354"/>
      <c r="C733" s="252"/>
      <c r="D733" s="252"/>
      <c r="E733" s="252"/>
      <c r="F733" s="252"/>
    </row>
    <row r="734" spans="1:6" ht="50.1" customHeight="1">
      <c r="A734" s="354"/>
      <c r="C734" s="252"/>
      <c r="D734" s="252"/>
      <c r="E734" s="252"/>
      <c r="F734" s="252"/>
    </row>
    <row r="735" spans="1:6" ht="50.1" customHeight="1">
      <c r="A735" s="354"/>
      <c r="C735" s="252"/>
      <c r="D735" s="252"/>
      <c r="E735" s="252"/>
      <c r="F735" s="252"/>
    </row>
    <row r="736" spans="1:6" ht="50.1" customHeight="1">
      <c r="A736" s="354"/>
      <c r="C736" s="252"/>
      <c r="D736" s="252"/>
      <c r="E736" s="252"/>
      <c r="F736" s="252"/>
    </row>
    <row r="737" spans="1:6" ht="50.1" customHeight="1">
      <c r="A737" s="354"/>
      <c r="C737" s="252"/>
      <c r="D737" s="252"/>
      <c r="E737" s="252"/>
      <c r="F737" s="252"/>
    </row>
    <row r="738" spans="1:6" ht="50.1" customHeight="1">
      <c r="A738" s="354"/>
      <c r="C738" s="252"/>
      <c r="D738" s="252"/>
      <c r="E738" s="252"/>
      <c r="F738" s="252"/>
    </row>
    <row r="739" spans="1:6" ht="50.1" customHeight="1">
      <c r="A739" s="354"/>
      <c r="C739" s="252"/>
      <c r="D739" s="252"/>
      <c r="E739" s="252"/>
      <c r="F739" s="252"/>
    </row>
    <row r="740" spans="1:6" ht="50.1" customHeight="1">
      <c r="A740" s="354"/>
      <c r="C740" s="252"/>
      <c r="D740" s="252"/>
      <c r="E740" s="252"/>
      <c r="F740" s="252"/>
    </row>
    <row r="741" spans="1:6" ht="50.1" customHeight="1">
      <c r="A741" s="354"/>
      <c r="C741" s="252"/>
      <c r="D741" s="252"/>
      <c r="E741" s="252"/>
      <c r="F741" s="252"/>
    </row>
    <row r="742" spans="1:6" ht="50.1" customHeight="1">
      <c r="A742" s="354"/>
      <c r="C742" s="252"/>
      <c r="D742" s="252"/>
      <c r="E742" s="252"/>
      <c r="F742" s="252"/>
    </row>
    <row r="743" spans="1:6" ht="50.1" customHeight="1">
      <c r="A743" s="354"/>
      <c r="C743" s="252"/>
      <c r="D743" s="252"/>
      <c r="E743" s="252"/>
      <c r="F743" s="252"/>
    </row>
    <row r="744" spans="1:6" ht="50.1" customHeight="1">
      <c r="A744" s="354"/>
      <c r="C744" s="252"/>
      <c r="D744" s="252"/>
      <c r="E744" s="252"/>
      <c r="F744" s="252"/>
    </row>
    <row r="745" spans="1:6" ht="50.1" customHeight="1">
      <c r="A745" s="354"/>
      <c r="C745" s="252"/>
      <c r="D745" s="252"/>
      <c r="E745" s="252"/>
      <c r="F745" s="252"/>
    </row>
    <row r="746" spans="1:6" ht="50.1" customHeight="1">
      <c r="A746" s="354"/>
      <c r="C746" s="252"/>
      <c r="D746" s="252"/>
      <c r="E746" s="252"/>
      <c r="F746" s="252"/>
    </row>
    <row r="747" spans="1:6" ht="50.1" customHeight="1">
      <c r="A747" s="354"/>
      <c r="C747" s="252"/>
      <c r="D747" s="252"/>
      <c r="E747" s="252"/>
      <c r="F747" s="252"/>
    </row>
    <row r="748" spans="1:6" ht="50.1" customHeight="1">
      <c r="A748" s="354"/>
      <c r="C748" s="252"/>
      <c r="D748" s="252"/>
      <c r="E748" s="252"/>
      <c r="F748" s="252"/>
    </row>
    <row r="749" spans="1:6" ht="50.1" customHeight="1">
      <c r="A749" s="354"/>
      <c r="C749" s="252"/>
      <c r="D749" s="252"/>
      <c r="E749" s="252"/>
      <c r="F749" s="252"/>
    </row>
    <row r="750" spans="1:6" ht="50.1" customHeight="1">
      <c r="A750" s="354"/>
      <c r="C750" s="252"/>
      <c r="D750" s="252"/>
      <c r="E750" s="252"/>
      <c r="F750" s="252"/>
    </row>
    <row r="751" spans="1:6" ht="50.1" customHeight="1">
      <c r="A751" s="354"/>
      <c r="C751" s="252"/>
      <c r="D751" s="252"/>
      <c r="E751" s="252"/>
      <c r="F751" s="252"/>
    </row>
    <row r="752" spans="1:6" ht="50.1" customHeight="1">
      <c r="A752" s="354"/>
      <c r="C752" s="252"/>
      <c r="D752" s="252"/>
      <c r="E752" s="252"/>
      <c r="F752" s="252"/>
    </row>
    <row r="753" spans="1:6" ht="50.1" customHeight="1">
      <c r="A753" s="354"/>
      <c r="C753" s="252"/>
      <c r="D753" s="252"/>
      <c r="E753" s="252"/>
      <c r="F753" s="252"/>
    </row>
    <row r="754" spans="1:6" ht="50.1" customHeight="1">
      <c r="A754" s="354"/>
      <c r="C754" s="252"/>
      <c r="D754" s="252"/>
      <c r="E754" s="252"/>
      <c r="F754" s="252"/>
    </row>
    <row r="755" spans="1:6" ht="50.1" customHeight="1">
      <c r="A755" s="354"/>
      <c r="C755" s="252"/>
      <c r="D755" s="252"/>
      <c r="E755" s="252"/>
      <c r="F755" s="252"/>
    </row>
    <row r="756" spans="1:6" ht="50.1" customHeight="1">
      <c r="A756" s="354"/>
      <c r="C756" s="252"/>
      <c r="D756" s="252"/>
      <c r="E756" s="252"/>
      <c r="F756" s="252"/>
    </row>
    <row r="757" spans="1:6" ht="50.1" customHeight="1">
      <c r="A757" s="354"/>
      <c r="C757" s="252"/>
      <c r="D757" s="252"/>
      <c r="E757" s="252"/>
      <c r="F757" s="252"/>
    </row>
    <row r="758" spans="1:6" ht="50.1" customHeight="1">
      <c r="A758" s="354"/>
      <c r="C758" s="252"/>
      <c r="D758" s="252"/>
      <c r="E758" s="252"/>
      <c r="F758" s="252"/>
    </row>
    <row r="759" spans="1:6" ht="50.1" customHeight="1">
      <c r="A759" s="354"/>
      <c r="C759" s="252"/>
      <c r="D759" s="252"/>
      <c r="E759" s="252"/>
      <c r="F759" s="252"/>
    </row>
    <row r="760" spans="1:6" ht="50.1" customHeight="1">
      <c r="A760" s="354"/>
      <c r="C760" s="252"/>
      <c r="D760" s="252"/>
      <c r="E760" s="252"/>
      <c r="F760" s="252"/>
    </row>
    <row r="761" spans="1:6" ht="50.1" customHeight="1">
      <c r="A761" s="354"/>
      <c r="C761" s="252"/>
      <c r="D761" s="252"/>
      <c r="E761" s="252"/>
      <c r="F761" s="252"/>
    </row>
    <row r="762" spans="1:6" ht="50.1" customHeight="1">
      <c r="A762" s="354"/>
      <c r="C762" s="252"/>
      <c r="D762" s="252"/>
      <c r="E762" s="252"/>
      <c r="F762" s="252"/>
    </row>
    <row r="763" spans="1:6" ht="50.1" customHeight="1">
      <c r="A763" s="354"/>
      <c r="C763" s="252"/>
      <c r="D763" s="252"/>
      <c r="E763" s="252"/>
      <c r="F763" s="252"/>
    </row>
    <row r="764" spans="1:6" ht="50.1" customHeight="1">
      <c r="A764" s="354"/>
      <c r="C764" s="252"/>
      <c r="D764" s="252"/>
      <c r="E764" s="252"/>
      <c r="F764" s="252"/>
    </row>
    <row r="765" spans="1:6" ht="50.1" customHeight="1">
      <c r="A765" s="354"/>
      <c r="C765" s="252"/>
      <c r="D765" s="252"/>
      <c r="E765" s="252"/>
      <c r="F765" s="252"/>
    </row>
    <row r="766" spans="1:6" ht="50.1" customHeight="1">
      <c r="A766" s="354"/>
      <c r="C766" s="252"/>
      <c r="D766" s="252"/>
      <c r="E766" s="252"/>
      <c r="F766" s="252"/>
    </row>
    <row r="767" spans="1:6" ht="50.1" customHeight="1">
      <c r="A767" s="354"/>
      <c r="C767" s="252"/>
      <c r="D767" s="252"/>
      <c r="E767" s="252"/>
      <c r="F767" s="252"/>
    </row>
    <row r="768" spans="1:6" ht="50.1" customHeight="1">
      <c r="A768" s="354"/>
      <c r="C768" s="252"/>
      <c r="D768" s="252"/>
      <c r="E768" s="252"/>
      <c r="F768" s="252"/>
    </row>
    <row r="769" spans="1:6" ht="50.1" customHeight="1">
      <c r="A769" s="354"/>
      <c r="C769" s="252"/>
      <c r="D769" s="252"/>
      <c r="E769" s="252"/>
      <c r="F769" s="252"/>
    </row>
    <row r="770" spans="1:6" ht="50.1" customHeight="1">
      <c r="A770" s="354"/>
      <c r="C770" s="252"/>
      <c r="D770" s="252"/>
      <c r="E770" s="252"/>
      <c r="F770" s="252"/>
    </row>
    <row r="771" spans="1:6" ht="50.1" customHeight="1">
      <c r="A771" s="354"/>
      <c r="C771" s="252"/>
      <c r="D771" s="252"/>
      <c r="E771" s="252"/>
      <c r="F771" s="252"/>
    </row>
    <row r="772" spans="1:6" ht="50.1" customHeight="1">
      <c r="A772" s="354"/>
      <c r="C772" s="252"/>
      <c r="D772" s="252"/>
      <c r="E772" s="252"/>
      <c r="F772" s="252"/>
    </row>
    <row r="773" spans="1:6" ht="50.1" customHeight="1">
      <c r="A773" s="354"/>
      <c r="C773" s="252"/>
      <c r="D773" s="252"/>
      <c r="E773" s="252"/>
      <c r="F773" s="252"/>
    </row>
    <row r="774" spans="1:6" ht="50.1" customHeight="1">
      <c r="A774" s="354"/>
      <c r="C774" s="252"/>
      <c r="D774" s="252"/>
      <c r="E774" s="252"/>
      <c r="F774" s="252"/>
    </row>
    <row r="775" spans="1:6" ht="50.1" customHeight="1">
      <c r="A775" s="354"/>
      <c r="C775" s="252"/>
      <c r="D775" s="252"/>
      <c r="E775" s="252"/>
      <c r="F775" s="252"/>
    </row>
    <row r="776" spans="1:6" ht="50.1" customHeight="1">
      <c r="A776" s="354"/>
      <c r="C776" s="252"/>
      <c r="D776" s="252"/>
      <c r="E776" s="252"/>
      <c r="F776" s="252"/>
    </row>
    <row r="777" spans="1:6" ht="50.1" customHeight="1">
      <c r="A777" s="354"/>
      <c r="C777" s="252"/>
      <c r="D777" s="252"/>
      <c r="E777" s="252"/>
      <c r="F777" s="252"/>
    </row>
    <row r="778" spans="1:6" ht="50.1" customHeight="1">
      <c r="A778" s="354"/>
      <c r="C778" s="252"/>
      <c r="D778" s="252"/>
      <c r="E778" s="252"/>
      <c r="F778" s="252"/>
    </row>
    <row r="779" spans="1:6" ht="50.1" customHeight="1">
      <c r="A779" s="354"/>
      <c r="C779" s="252"/>
      <c r="D779" s="252"/>
      <c r="E779" s="252"/>
      <c r="F779" s="252"/>
    </row>
    <row r="780" spans="1:6" ht="50.1" customHeight="1">
      <c r="A780" s="354"/>
      <c r="C780" s="252"/>
      <c r="D780" s="252"/>
      <c r="E780" s="252"/>
      <c r="F780" s="252"/>
    </row>
    <row r="781" spans="1:6" ht="50.1" customHeight="1">
      <c r="A781" s="354"/>
      <c r="C781" s="252"/>
      <c r="D781" s="252"/>
      <c r="E781" s="252"/>
      <c r="F781" s="252"/>
    </row>
    <row r="782" spans="1:6" ht="50.1" customHeight="1">
      <c r="A782" s="354"/>
      <c r="C782" s="252"/>
      <c r="D782" s="252"/>
      <c r="E782" s="252"/>
      <c r="F782" s="252"/>
    </row>
    <row r="783" spans="1:6" ht="50.1" customHeight="1">
      <c r="A783" s="354"/>
      <c r="C783" s="252"/>
      <c r="D783" s="252"/>
      <c r="E783" s="252"/>
      <c r="F783" s="252"/>
    </row>
    <row r="784" spans="1:6" ht="50.1" customHeight="1">
      <c r="A784" s="354"/>
      <c r="C784" s="252"/>
      <c r="D784" s="252"/>
      <c r="E784" s="252"/>
      <c r="F784" s="252"/>
    </row>
    <row r="785" spans="1:6" ht="50.1" customHeight="1">
      <c r="A785" s="354"/>
      <c r="C785" s="252"/>
      <c r="D785" s="252"/>
      <c r="E785" s="252"/>
      <c r="F785" s="252"/>
    </row>
    <row r="786" spans="1:6" ht="50.1" customHeight="1">
      <c r="A786" s="354"/>
      <c r="C786" s="252"/>
      <c r="D786" s="252"/>
      <c r="E786" s="252"/>
      <c r="F786" s="252"/>
    </row>
    <row r="787" spans="1:6" ht="50.1" customHeight="1">
      <c r="A787" s="354"/>
      <c r="C787" s="252"/>
      <c r="D787" s="252"/>
      <c r="E787" s="252"/>
      <c r="F787" s="252"/>
    </row>
    <row r="788" spans="1:6" ht="50.1" customHeight="1">
      <c r="A788" s="354"/>
      <c r="C788" s="252"/>
      <c r="D788" s="252"/>
      <c r="E788" s="252"/>
      <c r="F788" s="252"/>
    </row>
    <row r="789" spans="1:6" ht="50.1" customHeight="1">
      <c r="A789" s="354"/>
      <c r="C789" s="252"/>
      <c r="D789" s="252"/>
      <c r="E789" s="252"/>
      <c r="F789" s="252"/>
    </row>
    <row r="790" spans="1:6" ht="50.1" customHeight="1">
      <c r="A790" s="354"/>
      <c r="C790" s="252"/>
      <c r="D790" s="252"/>
      <c r="E790" s="252"/>
      <c r="F790" s="252"/>
    </row>
    <row r="791" spans="1:6" ht="50.1" customHeight="1">
      <c r="A791" s="354"/>
      <c r="C791" s="252"/>
      <c r="D791" s="252"/>
      <c r="E791" s="252"/>
      <c r="F791" s="252"/>
    </row>
    <row r="792" spans="1:6" ht="50.1" customHeight="1">
      <c r="A792" s="354"/>
      <c r="C792" s="252"/>
      <c r="D792" s="252"/>
      <c r="E792" s="252"/>
      <c r="F792" s="252"/>
    </row>
    <row r="793" spans="1:6" ht="50.1" customHeight="1">
      <c r="A793" s="354"/>
      <c r="C793" s="252"/>
      <c r="D793" s="252"/>
      <c r="E793" s="252"/>
      <c r="F793" s="252"/>
    </row>
    <row r="794" spans="1:6" ht="50.1" customHeight="1">
      <c r="A794" s="354"/>
      <c r="C794" s="252"/>
      <c r="D794" s="252"/>
      <c r="E794" s="252"/>
      <c r="F794" s="252"/>
    </row>
    <row r="795" spans="1:6" ht="50.1" customHeight="1">
      <c r="A795" s="354"/>
      <c r="C795" s="252"/>
      <c r="D795" s="252"/>
      <c r="E795" s="252"/>
      <c r="F795" s="252"/>
    </row>
    <row r="796" spans="1:6" ht="50.1" customHeight="1">
      <c r="A796" s="354"/>
      <c r="C796" s="252"/>
      <c r="D796" s="252"/>
      <c r="E796" s="252"/>
      <c r="F796" s="252"/>
    </row>
    <row r="797" spans="1:6" ht="50.1" customHeight="1">
      <c r="A797" s="354"/>
      <c r="C797" s="252"/>
      <c r="D797" s="252"/>
      <c r="E797" s="252"/>
      <c r="F797" s="252"/>
    </row>
    <row r="798" spans="1:6" ht="50.1" customHeight="1">
      <c r="A798" s="354"/>
      <c r="C798" s="252"/>
      <c r="D798" s="252"/>
      <c r="E798" s="252"/>
      <c r="F798" s="252"/>
    </row>
    <row r="799" spans="1:6" ht="50.1" customHeight="1">
      <c r="A799" s="354"/>
      <c r="C799" s="252"/>
      <c r="D799" s="252"/>
      <c r="E799" s="252"/>
      <c r="F799" s="252"/>
    </row>
    <row r="800" spans="1:6" ht="50.1" customHeight="1">
      <c r="A800" s="354"/>
      <c r="C800" s="252"/>
      <c r="D800" s="252"/>
      <c r="E800" s="252"/>
      <c r="F800" s="252"/>
    </row>
    <row r="801" spans="1:6" ht="50.1" customHeight="1">
      <c r="A801" s="354"/>
      <c r="C801" s="252"/>
      <c r="D801" s="252"/>
      <c r="E801" s="252"/>
      <c r="F801" s="252"/>
    </row>
    <row r="802" spans="1:6" ht="50.1" customHeight="1">
      <c r="A802" s="354"/>
      <c r="C802" s="252"/>
      <c r="D802" s="252"/>
      <c r="E802" s="252"/>
      <c r="F802" s="252"/>
    </row>
    <row r="803" spans="1:6" ht="50.1" customHeight="1">
      <c r="A803" s="354"/>
      <c r="C803" s="252"/>
      <c r="D803" s="252"/>
      <c r="E803" s="252"/>
      <c r="F803" s="252"/>
    </row>
    <row r="804" spans="1:6" ht="50.1" customHeight="1">
      <c r="A804" s="354"/>
      <c r="C804" s="252"/>
      <c r="D804" s="252"/>
      <c r="E804" s="252"/>
      <c r="F804" s="252"/>
    </row>
    <row r="805" spans="1:6" ht="50.1" customHeight="1">
      <c r="A805" s="354"/>
      <c r="C805" s="252"/>
      <c r="D805" s="252"/>
      <c r="E805" s="252"/>
      <c r="F805" s="252"/>
    </row>
    <row r="806" spans="1:6" ht="50.1" customHeight="1">
      <c r="A806" s="354"/>
      <c r="C806" s="252"/>
      <c r="D806" s="252"/>
      <c r="E806" s="252"/>
      <c r="F806" s="252"/>
    </row>
    <row r="807" spans="1:6" ht="50.1" customHeight="1">
      <c r="A807" s="354"/>
      <c r="C807" s="252"/>
      <c r="D807" s="252"/>
      <c r="E807" s="252"/>
      <c r="F807" s="252"/>
    </row>
    <row r="808" spans="1:6" ht="50.1" customHeight="1">
      <c r="A808" s="354"/>
      <c r="C808" s="252"/>
      <c r="D808" s="252"/>
      <c r="E808" s="252"/>
      <c r="F808" s="252"/>
    </row>
    <row r="809" spans="1:6" ht="50.1" customHeight="1">
      <c r="A809" s="354"/>
      <c r="C809" s="252"/>
      <c r="D809" s="252"/>
      <c r="E809" s="252"/>
      <c r="F809" s="252"/>
    </row>
    <row r="810" spans="1:6" ht="50.1" customHeight="1">
      <c r="A810" s="354"/>
      <c r="C810" s="252"/>
      <c r="D810" s="252"/>
      <c r="E810" s="252"/>
      <c r="F810" s="252"/>
    </row>
    <row r="811" spans="1:6" ht="50.1" customHeight="1">
      <c r="A811" s="354"/>
      <c r="C811" s="252"/>
      <c r="D811" s="252"/>
      <c r="E811" s="252"/>
      <c r="F811" s="252"/>
    </row>
    <row r="812" spans="1:6" ht="50.1" customHeight="1">
      <c r="A812" s="354"/>
      <c r="C812" s="252"/>
      <c r="D812" s="252"/>
      <c r="E812" s="252"/>
      <c r="F812" s="252"/>
    </row>
    <row r="813" spans="1:6" ht="50.1" customHeight="1">
      <c r="A813" s="354"/>
      <c r="C813" s="252"/>
      <c r="D813" s="252"/>
      <c r="E813" s="252"/>
      <c r="F813" s="252"/>
    </row>
    <row r="814" spans="1:6" ht="50.1" customHeight="1">
      <c r="A814" s="354"/>
      <c r="C814" s="252"/>
      <c r="D814" s="252"/>
      <c r="E814" s="252"/>
      <c r="F814" s="252"/>
    </row>
    <row r="815" spans="1:6" ht="50.1" customHeight="1">
      <c r="A815" s="354"/>
      <c r="C815" s="252"/>
      <c r="D815" s="252"/>
      <c r="E815" s="252"/>
      <c r="F815" s="252"/>
    </row>
    <row r="816" spans="1:6" ht="50.1" customHeight="1">
      <c r="A816" s="354"/>
      <c r="C816" s="252"/>
      <c r="D816" s="252"/>
      <c r="E816" s="252"/>
      <c r="F816" s="252"/>
    </row>
    <row r="817" spans="1:6" ht="50.1" customHeight="1">
      <c r="A817" s="354"/>
      <c r="C817" s="252"/>
      <c r="D817" s="252"/>
      <c r="E817" s="252"/>
      <c r="F817" s="252"/>
    </row>
    <row r="818" spans="1:6" ht="50.1" customHeight="1">
      <c r="A818" s="354"/>
      <c r="C818" s="252"/>
      <c r="D818" s="252"/>
      <c r="E818" s="252"/>
      <c r="F818" s="252"/>
    </row>
    <row r="819" spans="1:6" ht="50.1" customHeight="1">
      <c r="A819" s="354"/>
      <c r="C819" s="252"/>
      <c r="D819" s="252"/>
      <c r="E819" s="252"/>
      <c r="F819" s="252"/>
    </row>
    <row r="820" spans="1:6" ht="50.1" customHeight="1">
      <c r="A820" s="354"/>
      <c r="C820" s="252"/>
      <c r="D820" s="252"/>
      <c r="E820" s="252"/>
      <c r="F820" s="252"/>
    </row>
    <row r="821" spans="1:6" ht="50.1" customHeight="1">
      <c r="A821" s="354"/>
      <c r="C821" s="252"/>
      <c r="D821" s="252"/>
      <c r="E821" s="252"/>
      <c r="F821" s="252"/>
    </row>
    <row r="822" spans="1:6" ht="50.1" customHeight="1">
      <c r="A822" s="354"/>
      <c r="C822" s="252"/>
      <c r="D822" s="252"/>
      <c r="E822" s="252"/>
      <c r="F822" s="252"/>
    </row>
    <row r="823" spans="1:6" ht="50.1" customHeight="1">
      <c r="A823" s="354"/>
      <c r="C823" s="252"/>
      <c r="D823" s="252"/>
      <c r="E823" s="252"/>
      <c r="F823" s="252"/>
    </row>
    <row r="824" spans="1:6" ht="50.1" customHeight="1">
      <c r="A824" s="354"/>
      <c r="C824" s="252"/>
      <c r="D824" s="252"/>
      <c r="E824" s="252"/>
      <c r="F824" s="252"/>
    </row>
    <row r="825" spans="1:6" ht="50.1" customHeight="1">
      <c r="A825" s="354"/>
      <c r="C825" s="252"/>
      <c r="D825" s="252"/>
      <c r="E825" s="252"/>
      <c r="F825" s="252"/>
    </row>
    <row r="826" spans="1:6" ht="50.1" customHeight="1">
      <c r="A826" s="354"/>
      <c r="C826" s="252"/>
      <c r="D826" s="252"/>
      <c r="E826" s="252"/>
      <c r="F826" s="252"/>
    </row>
    <row r="827" spans="1:6" ht="50.1" customHeight="1">
      <c r="A827" s="354"/>
      <c r="C827" s="252"/>
      <c r="D827" s="252"/>
      <c r="E827" s="252"/>
      <c r="F827" s="252"/>
    </row>
    <row r="828" spans="1:6" ht="50.1" customHeight="1">
      <c r="A828" s="354"/>
      <c r="C828" s="252"/>
      <c r="D828" s="252"/>
      <c r="E828" s="252"/>
      <c r="F828" s="252"/>
    </row>
    <row r="829" spans="1:6" ht="50.1" customHeight="1">
      <c r="A829" s="354"/>
      <c r="C829" s="252"/>
      <c r="D829" s="252"/>
      <c r="E829" s="252"/>
      <c r="F829" s="252"/>
    </row>
    <row r="830" spans="1:6" ht="50.1" customHeight="1">
      <c r="A830" s="354"/>
      <c r="C830" s="252"/>
      <c r="D830" s="252"/>
      <c r="E830" s="252"/>
      <c r="F830" s="252"/>
    </row>
    <row r="831" spans="1:6" ht="50.1" customHeight="1">
      <c r="A831" s="354"/>
      <c r="C831" s="252"/>
      <c r="D831" s="252"/>
      <c r="E831" s="252"/>
      <c r="F831" s="252"/>
    </row>
    <row r="832" spans="1:6" ht="50.1" customHeight="1">
      <c r="A832" s="354"/>
      <c r="C832" s="252"/>
      <c r="D832" s="252"/>
      <c r="E832" s="252"/>
      <c r="F832" s="252"/>
    </row>
    <row r="833" spans="1:6" ht="50.1" customHeight="1">
      <c r="A833" s="354"/>
      <c r="C833" s="252"/>
      <c r="D833" s="252"/>
      <c r="E833" s="252"/>
      <c r="F833" s="252"/>
    </row>
    <row r="834" spans="1:6" ht="50.1" customHeight="1">
      <c r="A834" s="354"/>
      <c r="C834" s="252"/>
      <c r="D834" s="252"/>
      <c r="E834" s="252"/>
      <c r="F834" s="252"/>
    </row>
    <row r="835" spans="1:6" ht="50.1" customHeight="1">
      <c r="A835" s="354"/>
      <c r="C835" s="252"/>
      <c r="D835" s="252"/>
      <c r="E835" s="252"/>
      <c r="F835" s="252"/>
    </row>
    <row r="836" spans="1:6" ht="50.1" customHeight="1">
      <c r="A836" s="354"/>
      <c r="C836" s="252"/>
      <c r="D836" s="252"/>
      <c r="E836" s="252"/>
      <c r="F836" s="252"/>
    </row>
    <row r="837" spans="1:6" ht="50.1" customHeight="1">
      <c r="A837" s="354"/>
      <c r="C837" s="252"/>
      <c r="D837" s="252"/>
      <c r="E837" s="252"/>
      <c r="F837" s="252"/>
    </row>
    <row r="838" spans="1:6" ht="50.1" customHeight="1">
      <c r="A838" s="354"/>
      <c r="C838" s="252"/>
      <c r="D838" s="252"/>
      <c r="E838" s="252"/>
      <c r="F838" s="252"/>
    </row>
    <row r="839" spans="1:6" ht="50.1" customHeight="1">
      <c r="A839" s="354"/>
      <c r="C839" s="252"/>
      <c r="D839" s="252"/>
      <c r="E839" s="252"/>
      <c r="F839" s="252"/>
    </row>
    <row r="840" spans="1:6" ht="50.1" customHeight="1">
      <c r="A840" s="354"/>
      <c r="C840" s="252"/>
      <c r="D840" s="252"/>
      <c r="E840" s="252"/>
      <c r="F840" s="252"/>
    </row>
    <row r="841" spans="1:6" ht="50.1" customHeight="1">
      <c r="A841" s="354"/>
      <c r="C841" s="252"/>
      <c r="D841" s="252"/>
      <c r="E841" s="252"/>
      <c r="F841" s="252"/>
    </row>
    <row r="842" spans="1:6" ht="50.1" customHeight="1">
      <c r="A842" s="354"/>
      <c r="C842" s="252"/>
      <c r="D842" s="252"/>
      <c r="E842" s="252"/>
      <c r="F842" s="252"/>
    </row>
    <row r="843" spans="1:6" ht="50.1" customHeight="1">
      <c r="A843" s="354"/>
      <c r="C843" s="252"/>
      <c r="D843" s="252"/>
      <c r="E843" s="252"/>
      <c r="F843" s="252"/>
    </row>
    <row r="844" spans="1:6" ht="50.1" customHeight="1">
      <c r="A844" s="354"/>
      <c r="C844" s="252"/>
      <c r="D844" s="252"/>
      <c r="E844" s="252"/>
      <c r="F844" s="252"/>
    </row>
    <row r="845" spans="1:6" ht="50.1" customHeight="1">
      <c r="A845" s="354"/>
      <c r="C845" s="252"/>
      <c r="D845" s="252"/>
      <c r="E845" s="252"/>
      <c r="F845" s="252"/>
    </row>
    <row r="846" spans="1:6" ht="50.1" customHeight="1">
      <c r="A846" s="354"/>
      <c r="C846" s="252"/>
      <c r="D846" s="252"/>
      <c r="E846" s="252"/>
      <c r="F846" s="252"/>
    </row>
    <row r="847" spans="1:6" ht="50.1" customHeight="1">
      <c r="A847" s="354"/>
      <c r="C847" s="252"/>
      <c r="D847" s="252"/>
      <c r="E847" s="252"/>
      <c r="F847" s="252"/>
    </row>
    <row r="848" spans="1:6" ht="50.1" customHeight="1">
      <c r="A848" s="354"/>
      <c r="C848" s="252"/>
      <c r="D848" s="252"/>
      <c r="E848" s="252"/>
      <c r="F848" s="252"/>
    </row>
    <row r="849" spans="1:6" ht="50.1" customHeight="1">
      <c r="A849" s="354"/>
      <c r="C849" s="252"/>
      <c r="D849" s="252"/>
      <c r="E849" s="252"/>
      <c r="F849" s="252"/>
    </row>
    <row r="850" spans="1:6" ht="50.1" customHeight="1">
      <c r="A850" s="354"/>
      <c r="C850" s="252"/>
      <c r="D850" s="252"/>
      <c r="E850" s="252"/>
      <c r="F850" s="252"/>
    </row>
    <row r="851" spans="1:6" ht="50.1" customHeight="1">
      <c r="A851" s="354"/>
      <c r="C851" s="252"/>
      <c r="D851" s="252"/>
      <c r="E851" s="252"/>
      <c r="F851" s="252"/>
    </row>
    <row r="852" spans="1:6" ht="50.1" customHeight="1">
      <c r="A852" s="354"/>
      <c r="C852" s="252"/>
      <c r="D852" s="252"/>
      <c r="E852" s="252"/>
      <c r="F852" s="252"/>
    </row>
    <row r="853" spans="1:6" ht="50.1" customHeight="1">
      <c r="A853" s="354"/>
      <c r="C853" s="252"/>
      <c r="D853" s="252"/>
      <c r="E853" s="252"/>
      <c r="F853" s="252"/>
    </row>
    <row r="854" spans="1:6" ht="50.1" customHeight="1">
      <c r="A854" s="354"/>
      <c r="C854" s="252"/>
      <c r="D854" s="252"/>
      <c r="E854" s="252"/>
      <c r="F854" s="252"/>
    </row>
    <row r="855" spans="1:6" ht="50.1" customHeight="1">
      <c r="A855" s="354"/>
      <c r="C855" s="252"/>
      <c r="D855" s="252"/>
      <c r="E855" s="252"/>
      <c r="F855" s="252"/>
    </row>
    <row r="856" spans="1:6" ht="50.1" customHeight="1">
      <c r="A856" s="354"/>
      <c r="C856" s="252"/>
      <c r="D856" s="252"/>
      <c r="E856" s="252"/>
      <c r="F856" s="252"/>
    </row>
    <row r="857" spans="1:6" ht="50.1" customHeight="1">
      <c r="A857" s="354"/>
      <c r="C857" s="252"/>
      <c r="D857" s="252"/>
      <c r="E857" s="252"/>
      <c r="F857" s="252"/>
    </row>
    <row r="858" spans="1:6" ht="50.1" customHeight="1">
      <c r="A858" s="354"/>
      <c r="C858" s="252"/>
      <c r="D858" s="252"/>
      <c r="E858" s="252"/>
      <c r="F858" s="252"/>
    </row>
    <row r="859" spans="1:6" ht="50.1" customHeight="1">
      <c r="A859" s="354"/>
      <c r="C859" s="252"/>
      <c r="D859" s="252"/>
      <c r="E859" s="252"/>
      <c r="F859" s="252"/>
    </row>
    <row r="860" spans="1:6" ht="50.1" customHeight="1">
      <c r="A860" s="354"/>
      <c r="C860" s="252"/>
      <c r="D860" s="252"/>
      <c r="E860" s="252"/>
      <c r="F860" s="252"/>
    </row>
    <row r="861" spans="1:6" ht="50.1" customHeight="1">
      <c r="A861" s="354"/>
      <c r="C861" s="252"/>
      <c r="D861" s="252"/>
      <c r="E861" s="252"/>
      <c r="F861" s="252"/>
    </row>
    <row r="862" spans="1:6" ht="50.1" customHeight="1">
      <c r="A862" s="354"/>
      <c r="C862" s="252"/>
      <c r="D862" s="252"/>
      <c r="E862" s="252"/>
      <c r="F862" s="252"/>
    </row>
    <row r="863" spans="1:6" ht="50.1" customHeight="1">
      <c r="A863" s="354"/>
      <c r="C863" s="252"/>
      <c r="D863" s="252"/>
      <c r="E863" s="252"/>
      <c r="F863" s="252"/>
    </row>
    <row r="864" spans="1:6" ht="50.1" customHeight="1">
      <c r="A864" s="354"/>
      <c r="C864" s="252"/>
      <c r="D864" s="252"/>
      <c r="E864" s="252"/>
      <c r="F864" s="252"/>
    </row>
    <row r="865" spans="1:6" ht="50.1" customHeight="1">
      <c r="A865" s="354"/>
      <c r="C865" s="252"/>
      <c r="D865" s="252"/>
      <c r="E865" s="252"/>
      <c r="F865" s="252"/>
    </row>
    <row r="866" spans="1:6" ht="50.1" customHeight="1">
      <c r="A866" s="354"/>
      <c r="C866" s="252"/>
      <c r="D866" s="252"/>
      <c r="E866" s="252"/>
      <c r="F866" s="252"/>
    </row>
    <row r="867" spans="1:6" ht="50.1" customHeight="1">
      <c r="A867" s="354"/>
      <c r="C867" s="252"/>
      <c r="D867" s="252"/>
      <c r="E867" s="252"/>
      <c r="F867" s="252"/>
    </row>
    <row r="868" spans="1:6" ht="50.1" customHeight="1">
      <c r="A868" s="354"/>
      <c r="C868" s="252"/>
      <c r="D868" s="252"/>
      <c r="E868" s="252"/>
      <c r="F868" s="252"/>
    </row>
    <row r="869" spans="1:6" ht="50.1" customHeight="1">
      <c r="A869" s="354"/>
      <c r="C869" s="252"/>
      <c r="D869" s="252"/>
      <c r="E869" s="252"/>
      <c r="F869" s="252"/>
    </row>
    <row r="870" spans="1:6" ht="50.1" customHeight="1">
      <c r="A870" s="354"/>
      <c r="C870" s="252"/>
      <c r="D870" s="252"/>
      <c r="E870" s="252"/>
      <c r="F870" s="252"/>
    </row>
    <row r="871" spans="1:6" ht="50.1" customHeight="1">
      <c r="A871" s="354"/>
      <c r="C871" s="252"/>
      <c r="D871" s="252"/>
      <c r="E871" s="252"/>
      <c r="F871" s="252"/>
    </row>
    <row r="872" spans="1:6" ht="50.1" customHeight="1">
      <c r="A872" s="354"/>
      <c r="C872" s="252"/>
      <c r="D872" s="252"/>
      <c r="E872" s="252"/>
      <c r="F872" s="252"/>
    </row>
    <row r="873" spans="1:6" ht="50.1" customHeight="1">
      <c r="A873" s="354"/>
      <c r="C873" s="252"/>
      <c r="D873" s="252"/>
      <c r="E873" s="252"/>
      <c r="F873" s="252"/>
    </row>
    <row r="874" spans="1:6" ht="50.1" customHeight="1">
      <c r="A874" s="354"/>
      <c r="C874" s="252"/>
      <c r="D874" s="252"/>
      <c r="E874" s="252"/>
      <c r="F874" s="252"/>
    </row>
    <row r="875" spans="1:6" ht="50.1" customHeight="1">
      <c r="A875" s="354"/>
      <c r="C875" s="252"/>
      <c r="D875" s="252"/>
      <c r="E875" s="252"/>
      <c r="F875" s="252"/>
    </row>
    <row r="876" spans="1:6" ht="50.1" customHeight="1">
      <c r="A876" s="354"/>
      <c r="C876" s="252"/>
      <c r="D876" s="252"/>
      <c r="E876" s="252"/>
      <c r="F876" s="252"/>
    </row>
    <row r="877" spans="1:6" ht="50.1" customHeight="1">
      <c r="A877" s="354"/>
      <c r="C877" s="252"/>
      <c r="D877" s="252"/>
      <c r="E877" s="252"/>
      <c r="F877" s="252"/>
    </row>
    <row r="878" spans="1:6" ht="50.1" customHeight="1">
      <c r="A878" s="354"/>
      <c r="C878" s="252"/>
      <c r="D878" s="252"/>
      <c r="E878" s="252"/>
      <c r="F878" s="252"/>
    </row>
    <row r="879" spans="1:6" ht="50.1" customHeight="1">
      <c r="A879" s="354"/>
      <c r="C879" s="252"/>
      <c r="D879" s="252"/>
      <c r="E879" s="252"/>
      <c r="F879" s="252"/>
    </row>
    <row r="880" spans="1:6" ht="50.1" customHeight="1">
      <c r="A880" s="354"/>
      <c r="C880" s="252"/>
      <c r="D880" s="252"/>
      <c r="E880" s="252"/>
      <c r="F880" s="252"/>
    </row>
    <row r="881" spans="1:6" ht="50.1" customHeight="1">
      <c r="A881" s="354"/>
      <c r="C881" s="252"/>
      <c r="D881" s="252"/>
      <c r="E881" s="252"/>
      <c r="F881" s="252"/>
    </row>
    <row r="882" spans="1:6" ht="50.1" customHeight="1">
      <c r="A882" s="354"/>
      <c r="C882" s="252"/>
      <c r="D882" s="252"/>
      <c r="E882" s="252"/>
      <c r="F882" s="252"/>
    </row>
    <row r="883" spans="1:6" ht="50.1" customHeight="1">
      <c r="A883" s="354"/>
      <c r="C883" s="252"/>
      <c r="D883" s="252"/>
      <c r="E883" s="252"/>
      <c r="F883" s="252"/>
    </row>
    <row r="884" spans="1:6" ht="50.1" customHeight="1">
      <c r="A884" s="354"/>
      <c r="C884" s="252"/>
      <c r="D884" s="252"/>
      <c r="E884" s="252"/>
      <c r="F884" s="252"/>
    </row>
    <row r="885" spans="1:6" ht="50.1" customHeight="1">
      <c r="A885" s="354"/>
      <c r="C885" s="252"/>
      <c r="D885" s="252"/>
      <c r="E885" s="252"/>
      <c r="F885" s="252"/>
    </row>
    <row r="886" spans="1:6" ht="50.1" customHeight="1">
      <c r="A886" s="354"/>
      <c r="C886" s="252"/>
      <c r="D886" s="252"/>
      <c r="E886" s="252"/>
      <c r="F886" s="252"/>
    </row>
    <row r="887" spans="1:6" ht="50.1" customHeight="1">
      <c r="A887" s="354"/>
      <c r="C887" s="252"/>
      <c r="D887" s="252"/>
      <c r="E887" s="252"/>
      <c r="F887" s="252"/>
    </row>
    <row r="888" spans="1:6" ht="50.1" customHeight="1">
      <c r="A888" s="354"/>
      <c r="C888" s="252"/>
      <c r="D888" s="252"/>
      <c r="E888" s="252"/>
      <c r="F888" s="252"/>
    </row>
    <row r="889" spans="1:6" ht="50.1" customHeight="1">
      <c r="A889" s="354"/>
      <c r="C889" s="252"/>
      <c r="D889" s="252"/>
      <c r="E889" s="252"/>
      <c r="F889" s="252"/>
    </row>
    <row r="890" spans="1:6" ht="50.1" customHeight="1">
      <c r="A890" s="354"/>
      <c r="C890" s="252"/>
      <c r="D890" s="252"/>
      <c r="E890" s="252"/>
      <c r="F890" s="252"/>
    </row>
    <row r="891" spans="1:6" ht="50.1" customHeight="1">
      <c r="A891" s="354"/>
      <c r="C891" s="252"/>
      <c r="D891" s="252"/>
      <c r="E891" s="252"/>
      <c r="F891" s="252"/>
    </row>
    <row r="892" spans="1:6" ht="50.1" customHeight="1">
      <c r="A892" s="354"/>
      <c r="C892" s="252"/>
      <c r="D892" s="252"/>
      <c r="E892" s="252"/>
      <c r="F892" s="252"/>
    </row>
    <row r="893" spans="1:6" ht="50.1" customHeight="1">
      <c r="A893" s="354"/>
      <c r="C893" s="252"/>
      <c r="D893" s="252"/>
      <c r="E893" s="252"/>
      <c r="F893" s="252"/>
    </row>
    <row r="894" spans="1:6" ht="50.1" customHeight="1">
      <c r="A894" s="354"/>
      <c r="C894" s="252"/>
      <c r="D894" s="252"/>
      <c r="E894" s="252"/>
      <c r="F894" s="252"/>
    </row>
    <row r="895" spans="1:6" ht="50.1" customHeight="1">
      <c r="A895" s="354"/>
      <c r="C895" s="252"/>
      <c r="D895" s="252"/>
      <c r="E895" s="252"/>
      <c r="F895" s="252"/>
    </row>
    <row r="896" spans="1:6" ht="50.1" customHeight="1">
      <c r="A896" s="354"/>
      <c r="C896" s="252"/>
      <c r="D896" s="252"/>
      <c r="E896" s="252"/>
      <c r="F896" s="252"/>
    </row>
    <row r="897" spans="1:6" ht="50.1" customHeight="1">
      <c r="A897" s="354"/>
      <c r="C897" s="252"/>
      <c r="D897" s="252"/>
      <c r="E897" s="252"/>
      <c r="F897" s="252"/>
    </row>
    <row r="898" spans="1:6" ht="50.1" customHeight="1">
      <c r="A898" s="354"/>
      <c r="C898" s="252"/>
      <c r="D898" s="252"/>
      <c r="E898" s="252"/>
      <c r="F898" s="252"/>
    </row>
    <row r="899" spans="1:6" ht="50.1" customHeight="1">
      <c r="A899" s="354"/>
      <c r="C899" s="252"/>
      <c r="D899" s="252"/>
      <c r="E899" s="252"/>
      <c r="F899" s="252"/>
    </row>
    <row r="900" spans="1:6" ht="50.1" customHeight="1">
      <c r="A900" s="354"/>
      <c r="C900" s="252"/>
      <c r="D900" s="252"/>
      <c r="E900" s="252"/>
      <c r="F900" s="252"/>
    </row>
    <row r="901" spans="1:6" ht="50.1" customHeight="1">
      <c r="A901" s="354"/>
      <c r="C901" s="252"/>
      <c r="D901" s="252"/>
      <c r="E901" s="252"/>
      <c r="F901" s="252"/>
    </row>
    <row r="902" spans="1:6" ht="50.1" customHeight="1">
      <c r="A902" s="354"/>
      <c r="C902" s="252"/>
      <c r="D902" s="252"/>
      <c r="E902" s="252"/>
      <c r="F902" s="252"/>
    </row>
    <row r="903" spans="1:6" ht="50.1" customHeight="1">
      <c r="A903" s="354"/>
      <c r="C903" s="252"/>
      <c r="D903" s="252"/>
      <c r="E903" s="252"/>
      <c r="F903" s="252"/>
    </row>
    <row r="904" spans="1:6" ht="50.1" customHeight="1">
      <c r="A904" s="354"/>
      <c r="C904" s="252"/>
      <c r="D904" s="252"/>
      <c r="E904" s="252"/>
      <c r="F904" s="252"/>
    </row>
    <row r="905" spans="1:6" ht="50.1" customHeight="1">
      <c r="A905" s="354"/>
      <c r="C905" s="252"/>
      <c r="D905" s="252"/>
      <c r="E905" s="252"/>
      <c r="F905" s="252"/>
    </row>
    <row r="906" spans="1:6" ht="50.1" customHeight="1">
      <c r="A906" s="354"/>
      <c r="C906" s="252"/>
      <c r="D906" s="252"/>
      <c r="E906" s="252"/>
      <c r="F906" s="252"/>
    </row>
    <row r="907" spans="1:6" ht="50.1" customHeight="1">
      <c r="A907" s="354"/>
      <c r="C907" s="252"/>
      <c r="D907" s="252"/>
      <c r="E907" s="252"/>
      <c r="F907" s="252"/>
    </row>
    <row r="908" spans="1:6" ht="50.1" customHeight="1">
      <c r="A908" s="354"/>
      <c r="C908" s="252"/>
      <c r="D908" s="252"/>
      <c r="E908" s="252"/>
      <c r="F908" s="252"/>
    </row>
    <row r="909" spans="1:6" ht="50.1" customHeight="1">
      <c r="A909" s="354"/>
      <c r="C909" s="252"/>
      <c r="D909" s="252"/>
      <c r="E909" s="252"/>
      <c r="F909" s="252"/>
    </row>
    <row r="910" spans="1:6" ht="50.1" customHeight="1">
      <c r="A910" s="354"/>
      <c r="C910" s="252"/>
      <c r="D910" s="252"/>
      <c r="E910" s="252"/>
      <c r="F910" s="252"/>
    </row>
    <row r="911" spans="1:6" ht="50.1" customHeight="1">
      <c r="A911" s="354"/>
      <c r="C911" s="252"/>
      <c r="D911" s="252"/>
      <c r="E911" s="252"/>
      <c r="F911" s="252"/>
    </row>
    <row r="912" spans="1:6" ht="50.1" customHeight="1">
      <c r="A912" s="354"/>
      <c r="C912" s="252"/>
      <c r="D912" s="252"/>
      <c r="E912" s="252"/>
      <c r="F912" s="252"/>
    </row>
    <row r="913" spans="1:6" ht="50.1" customHeight="1">
      <c r="A913" s="354"/>
      <c r="C913" s="252"/>
      <c r="D913" s="252"/>
      <c r="E913" s="252"/>
      <c r="F913" s="252"/>
    </row>
    <row r="914" spans="1:6" ht="50.1" customHeight="1">
      <c r="A914" s="354"/>
      <c r="C914" s="252"/>
      <c r="D914" s="252"/>
      <c r="E914" s="252"/>
      <c r="F914" s="252"/>
    </row>
    <row r="915" spans="1:6" ht="50.1" customHeight="1">
      <c r="A915" s="354"/>
      <c r="C915" s="252"/>
      <c r="D915" s="252"/>
      <c r="E915" s="252"/>
      <c r="F915" s="252"/>
    </row>
    <row r="916" spans="1:6" ht="50.1" customHeight="1">
      <c r="A916" s="354"/>
      <c r="C916" s="252"/>
      <c r="D916" s="252"/>
      <c r="E916" s="252"/>
      <c r="F916" s="252"/>
    </row>
    <row r="917" spans="1:6" ht="50.1" customHeight="1">
      <c r="A917" s="354"/>
      <c r="C917" s="252"/>
      <c r="D917" s="252"/>
      <c r="E917" s="252"/>
      <c r="F917" s="252"/>
    </row>
    <row r="918" spans="1:6" ht="50.1" customHeight="1">
      <c r="A918" s="354"/>
      <c r="C918" s="252"/>
      <c r="D918" s="252"/>
      <c r="E918" s="252"/>
      <c r="F918" s="252"/>
    </row>
    <row r="919" spans="1:6" ht="50.1" customHeight="1">
      <c r="A919" s="354"/>
      <c r="C919" s="252"/>
      <c r="D919" s="252"/>
      <c r="E919" s="252"/>
      <c r="F919" s="252"/>
    </row>
    <row r="920" spans="1:6" ht="50.1" customHeight="1">
      <c r="A920" s="354"/>
      <c r="C920" s="252"/>
      <c r="D920" s="252"/>
      <c r="E920" s="252"/>
      <c r="F920" s="252"/>
    </row>
    <row r="921" spans="1:6" ht="50.1" customHeight="1">
      <c r="A921" s="354"/>
      <c r="C921" s="252"/>
      <c r="D921" s="252"/>
      <c r="E921" s="252"/>
      <c r="F921" s="252"/>
    </row>
    <row r="922" spans="1:6" ht="50.1" customHeight="1">
      <c r="A922" s="354"/>
      <c r="C922" s="252"/>
      <c r="D922" s="252"/>
      <c r="E922" s="252"/>
      <c r="F922" s="252"/>
    </row>
    <row r="923" spans="1:6" ht="50.1" customHeight="1">
      <c r="A923" s="354"/>
      <c r="C923" s="252"/>
      <c r="D923" s="252"/>
      <c r="E923" s="252"/>
      <c r="F923" s="252"/>
    </row>
    <row r="924" spans="1:6" ht="50.1" customHeight="1">
      <c r="A924" s="354"/>
      <c r="C924" s="252"/>
      <c r="D924" s="252"/>
      <c r="E924" s="252"/>
      <c r="F924" s="252"/>
    </row>
    <row r="925" spans="1:6" ht="50.1" customHeight="1">
      <c r="A925" s="354"/>
      <c r="C925" s="252"/>
      <c r="D925" s="252"/>
      <c r="E925" s="252"/>
      <c r="F925" s="252"/>
    </row>
    <row r="926" spans="1:6" ht="50.1" customHeight="1">
      <c r="A926" s="354"/>
      <c r="C926" s="252"/>
      <c r="D926" s="252"/>
      <c r="E926" s="252"/>
      <c r="F926" s="252"/>
    </row>
    <row r="927" spans="1:6" ht="50.1" customHeight="1">
      <c r="A927" s="354"/>
      <c r="C927" s="252"/>
      <c r="D927" s="252"/>
      <c r="E927" s="252"/>
      <c r="F927" s="252"/>
    </row>
    <row r="928" spans="1:6" ht="50.1" customHeight="1">
      <c r="A928" s="354"/>
      <c r="C928" s="252"/>
      <c r="D928" s="252"/>
      <c r="E928" s="252"/>
      <c r="F928" s="252"/>
    </row>
    <row r="929" spans="1:6" ht="50.1" customHeight="1">
      <c r="A929" s="354"/>
      <c r="C929" s="252"/>
      <c r="D929" s="252"/>
      <c r="E929" s="252"/>
      <c r="F929" s="252"/>
    </row>
    <row r="930" spans="1:6" ht="50.1" customHeight="1">
      <c r="A930" s="354"/>
      <c r="C930" s="252"/>
      <c r="D930" s="252"/>
      <c r="E930" s="252"/>
      <c r="F930" s="252"/>
    </row>
    <row r="931" spans="1:6" ht="50.1" customHeight="1">
      <c r="A931" s="354"/>
      <c r="C931" s="252"/>
      <c r="D931" s="252"/>
      <c r="E931" s="252"/>
      <c r="F931" s="252"/>
    </row>
    <row r="932" spans="1:6" ht="50.1" customHeight="1">
      <c r="A932" s="354"/>
      <c r="C932" s="252"/>
      <c r="D932" s="252"/>
      <c r="E932" s="252"/>
      <c r="F932" s="252"/>
    </row>
    <row r="933" spans="1:6" ht="50.1" customHeight="1">
      <c r="A933" s="354"/>
      <c r="C933" s="252"/>
      <c r="D933" s="252"/>
      <c r="E933" s="252"/>
      <c r="F933" s="252"/>
    </row>
    <row r="934" spans="1:6" ht="50.1" customHeight="1">
      <c r="A934" s="354"/>
      <c r="C934" s="252"/>
      <c r="D934" s="252"/>
      <c r="E934" s="252"/>
      <c r="F934" s="252"/>
    </row>
    <row r="935" spans="1:6" ht="50.1" customHeight="1">
      <c r="A935" s="354"/>
      <c r="C935" s="252"/>
      <c r="D935" s="252"/>
      <c r="E935" s="252"/>
      <c r="F935" s="252"/>
    </row>
    <row r="936" spans="1:6" ht="50.1" customHeight="1">
      <c r="A936" s="354"/>
      <c r="C936" s="252"/>
      <c r="D936" s="252"/>
      <c r="E936" s="252"/>
      <c r="F936" s="252"/>
    </row>
    <row r="937" spans="1:6" ht="50.1" customHeight="1">
      <c r="A937" s="354"/>
      <c r="C937" s="252"/>
      <c r="D937" s="252"/>
      <c r="E937" s="252"/>
      <c r="F937" s="252"/>
    </row>
    <row r="938" spans="1:6" ht="50.1" customHeight="1">
      <c r="A938" s="354"/>
      <c r="C938" s="252"/>
      <c r="D938" s="252"/>
      <c r="E938" s="252"/>
      <c r="F938" s="252"/>
    </row>
    <row r="939" spans="1:6" ht="50.1" customHeight="1">
      <c r="A939" s="354"/>
      <c r="C939" s="252"/>
      <c r="D939" s="252"/>
      <c r="E939" s="252"/>
      <c r="F939" s="252"/>
    </row>
    <row r="940" spans="1:6" ht="50.1" customHeight="1">
      <c r="A940" s="354"/>
      <c r="C940" s="252"/>
      <c r="D940" s="252"/>
      <c r="E940" s="252"/>
      <c r="F940" s="252"/>
    </row>
    <row r="941" spans="1:6" ht="50.1" customHeight="1">
      <c r="A941" s="354"/>
      <c r="C941" s="252"/>
      <c r="D941" s="252"/>
      <c r="E941" s="252"/>
      <c r="F941" s="252"/>
    </row>
    <row r="942" spans="1:6" ht="50.1" customHeight="1">
      <c r="A942" s="354"/>
      <c r="C942" s="252"/>
      <c r="D942" s="252"/>
      <c r="E942" s="252"/>
      <c r="F942" s="252"/>
    </row>
    <row r="943" spans="1:6" ht="50.1" customHeight="1">
      <c r="A943" s="354"/>
      <c r="C943" s="252"/>
      <c r="D943" s="252"/>
      <c r="E943" s="252"/>
      <c r="F943" s="252"/>
    </row>
    <row r="944" spans="1:6" ht="50.1" customHeight="1">
      <c r="A944" s="354"/>
      <c r="C944" s="252"/>
      <c r="D944" s="252"/>
      <c r="E944" s="252"/>
      <c r="F944" s="252"/>
    </row>
    <row r="945" spans="1:6" ht="50.1" customHeight="1">
      <c r="A945" s="354"/>
      <c r="C945" s="252"/>
      <c r="D945" s="252"/>
      <c r="E945" s="252"/>
      <c r="F945" s="252"/>
    </row>
    <row r="946" spans="1:6" ht="50.1" customHeight="1">
      <c r="A946" s="354"/>
      <c r="C946" s="252"/>
      <c r="D946" s="252"/>
      <c r="E946" s="252"/>
      <c r="F946" s="252"/>
    </row>
    <row r="947" spans="1:6" ht="50.1" customHeight="1">
      <c r="A947" s="354"/>
      <c r="C947" s="252"/>
      <c r="D947" s="252"/>
      <c r="E947" s="252"/>
      <c r="F947" s="252"/>
    </row>
    <row r="948" spans="1:6" ht="50.1" customHeight="1">
      <c r="A948" s="354"/>
      <c r="C948" s="252"/>
      <c r="D948" s="252"/>
      <c r="E948" s="252"/>
      <c r="F948" s="252"/>
    </row>
    <row r="949" spans="1:6" ht="50.1" customHeight="1">
      <c r="A949" s="354"/>
      <c r="C949" s="252"/>
      <c r="D949" s="252"/>
      <c r="E949" s="252"/>
      <c r="F949" s="252"/>
    </row>
    <row r="950" spans="1:6" ht="50.1" customHeight="1">
      <c r="A950" s="354"/>
      <c r="C950" s="252"/>
      <c r="D950" s="252"/>
      <c r="E950" s="252"/>
      <c r="F950" s="252"/>
    </row>
    <row r="951" spans="1:6" ht="50.1" customHeight="1">
      <c r="A951" s="354"/>
      <c r="C951" s="252"/>
      <c r="D951" s="252"/>
      <c r="E951" s="252"/>
      <c r="F951" s="252"/>
    </row>
    <row r="952" spans="1:6" ht="50.1" customHeight="1">
      <c r="A952" s="354"/>
      <c r="C952" s="252"/>
      <c r="D952" s="252"/>
      <c r="E952" s="252"/>
      <c r="F952" s="252"/>
    </row>
    <row r="953" spans="1:6" ht="50.1" customHeight="1">
      <c r="A953" s="354"/>
      <c r="C953" s="252"/>
      <c r="D953" s="252"/>
      <c r="E953" s="252"/>
      <c r="F953" s="252"/>
    </row>
    <row r="954" spans="1:6" ht="50.1" customHeight="1">
      <c r="A954" s="354"/>
      <c r="C954" s="252"/>
      <c r="D954" s="252"/>
      <c r="E954" s="252"/>
      <c r="F954" s="252"/>
    </row>
    <row r="955" spans="1:6" ht="50.1" customHeight="1">
      <c r="A955" s="354"/>
      <c r="C955" s="252"/>
      <c r="D955" s="252"/>
      <c r="E955" s="252"/>
      <c r="F955" s="252"/>
    </row>
    <row r="956" spans="1:6" ht="50.1" customHeight="1">
      <c r="A956" s="354"/>
      <c r="C956" s="252"/>
      <c r="D956" s="252"/>
      <c r="E956" s="252"/>
      <c r="F956" s="252"/>
    </row>
    <row r="957" spans="1:6" ht="50.1" customHeight="1">
      <c r="A957" s="354"/>
      <c r="C957" s="252"/>
      <c r="D957" s="252"/>
      <c r="E957" s="252"/>
      <c r="F957" s="252"/>
    </row>
    <row r="958" spans="1:6" ht="50.1" customHeight="1">
      <c r="A958" s="354"/>
      <c r="C958" s="252"/>
      <c r="D958" s="252"/>
      <c r="E958" s="252"/>
      <c r="F958" s="252"/>
    </row>
    <row r="959" spans="1:6" ht="50.1" customHeight="1">
      <c r="A959" s="354"/>
      <c r="C959" s="252"/>
      <c r="D959" s="252"/>
      <c r="E959" s="252"/>
      <c r="F959" s="252"/>
    </row>
    <row r="960" spans="1:6" ht="50.1" customHeight="1">
      <c r="A960" s="354"/>
      <c r="C960" s="252"/>
      <c r="D960" s="252"/>
      <c r="E960" s="252"/>
      <c r="F960" s="252"/>
    </row>
    <row r="961" spans="1:6" ht="50.1" customHeight="1">
      <c r="A961" s="354"/>
      <c r="C961" s="252"/>
      <c r="D961" s="252"/>
      <c r="E961" s="252"/>
      <c r="F961" s="252"/>
    </row>
    <row r="962" spans="1:6" ht="50.1" customHeight="1">
      <c r="A962" s="354"/>
      <c r="C962" s="252"/>
      <c r="D962" s="252"/>
      <c r="E962" s="252"/>
      <c r="F962" s="252"/>
    </row>
    <row r="963" spans="1:6" ht="50.1" customHeight="1">
      <c r="A963" s="354"/>
      <c r="C963" s="252"/>
      <c r="D963" s="252"/>
      <c r="E963" s="252"/>
      <c r="F963" s="252"/>
    </row>
    <row r="964" spans="1:6" ht="50.1" customHeight="1">
      <c r="A964" s="354"/>
      <c r="C964" s="252"/>
      <c r="D964" s="252"/>
      <c r="E964" s="252"/>
      <c r="F964" s="252"/>
    </row>
    <row r="965" spans="1:6" ht="50.1" customHeight="1">
      <c r="A965" s="354"/>
      <c r="C965" s="252"/>
      <c r="D965" s="252"/>
      <c r="E965" s="252"/>
      <c r="F965" s="252"/>
    </row>
    <row r="966" spans="1:6" ht="50.1" customHeight="1">
      <c r="A966" s="354"/>
      <c r="C966" s="252"/>
      <c r="D966" s="252"/>
      <c r="E966" s="252"/>
      <c r="F966" s="252"/>
    </row>
    <row r="967" spans="1:6" ht="50.1" customHeight="1">
      <c r="A967" s="354"/>
      <c r="C967" s="252"/>
      <c r="D967" s="252"/>
      <c r="E967" s="252"/>
      <c r="F967" s="252"/>
    </row>
    <row r="968" spans="1:6" ht="50.1" customHeight="1">
      <c r="A968" s="354"/>
      <c r="C968" s="252"/>
      <c r="D968" s="252"/>
      <c r="E968" s="252"/>
      <c r="F968" s="252"/>
    </row>
    <row r="969" spans="1:6" ht="50.1" customHeight="1">
      <c r="A969" s="354"/>
      <c r="C969" s="252"/>
      <c r="D969" s="252"/>
      <c r="E969" s="252"/>
      <c r="F969" s="252"/>
    </row>
    <row r="970" spans="1:6" ht="50.1" customHeight="1">
      <c r="A970" s="354"/>
      <c r="C970" s="252"/>
      <c r="D970" s="252"/>
      <c r="E970" s="252"/>
      <c r="F970" s="252"/>
    </row>
    <row r="971" spans="1:6" ht="50.1" customHeight="1">
      <c r="A971" s="354"/>
      <c r="C971" s="252"/>
      <c r="D971" s="252"/>
      <c r="E971" s="252"/>
      <c r="F971" s="252"/>
    </row>
    <row r="972" spans="1:6" ht="50.1" customHeight="1">
      <c r="A972" s="354"/>
      <c r="C972" s="252"/>
      <c r="D972" s="252"/>
      <c r="E972" s="252"/>
      <c r="F972" s="252"/>
    </row>
    <row r="973" spans="1:6" ht="50.1" customHeight="1">
      <c r="A973" s="354"/>
      <c r="C973" s="252"/>
      <c r="D973" s="252"/>
      <c r="E973" s="252"/>
      <c r="F973" s="252"/>
    </row>
    <row r="974" spans="1:6" ht="50.1" customHeight="1">
      <c r="A974" s="354"/>
      <c r="C974" s="252"/>
      <c r="D974" s="252"/>
      <c r="E974" s="252"/>
      <c r="F974" s="252"/>
    </row>
    <row r="975" spans="1:6" ht="50.1" customHeight="1">
      <c r="A975" s="354"/>
      <c r="C975" s="252"/>
      <c r="D975" s="252"/>
      <c r="E975" s="252"/>
      <c r="F975" s="252"/>
    </row>
    <row r="976" spans="1:6" ht="50.1" customHeight="1">
      <c r="A976" s="354"/>
      <c r="C976" s="252"/>
      <c r="D976" s="252"/>
      <c r="E976" s="252"/>
      <c r="F976" s="252"/>
    </row>
    <row r="977" spans="1:6" ht="50.1" customHeight="1">
      <c r="A977" s="354"/>
      <c r="C977" s="252"/>
      <c r="D977" s="252"/>
      <c r="E977" s="252"/>
      <c r="F977" s="252"/>
    </row>
    <row r="978" spans="1:6" ht="50.1" customHeight="1">
      <c r="A978" s="354"/>
      <c r="C978" s="252"/>
      <c r="D978" s="252"/>
      <c r="E978" s="252"/>
      <c r="F978" s="252"/>
    </row>
    <row r="979" spans="1:6" ht="50.1" customHeight="1">
      <c r="A979" s="354"/>
      <c r="C979" s="252"/>
      <c r="D979" s="252"/>
      <c r="E979" s="252"/>
      <c r="F979" s="252"/>
    </row>
    <row r="980" spans="1:6" ht="50.1" customHeight="1">
      <c r="A980" s="354"/>
      <c r="C980" s="252"/>
      <c r="D980" s="252"/>
      <c r="E980" s="252"/>
      <c r="F980" s="252"/>
    </row>
    <row r="981" spans="1:6" ht="50.1" customHeight="1">
      <c r="A981" s="354"/>
      <c r="C981" s="252"/>
      <c r="D981" s="252"/>
      <c r="E981" s="252"/>
      <c r="F981" s="252"/>
    </row>
    <row r="982" spans="1:6" ht="50.1" customHeight="1">
      <c r="A982" s="354"/>
      <c r="C982" s="252"/>
      <c r="D982" s="252"/>
      <c r="E982" s="252"/>
      <c r="F982" s="252"/>
    </row>
    <row r="983" spans="1:6" ht="50.1" customHeight="1">
      <c r="A983" s="354"/>
      <c r="C983" s="252"/>
      <c r="D983" s="252"/>
      <c r="E983" s="252"/>
      <c r="F983" s="252"/>
    </row>
    <row r="984" spans="1:6" ht="50.1" customHeight="1">
      <c r="A984" s="354"/>
      <c r="C984" s="252"/>
      <c r="D984" s="252"/>
      <c r="E984" s="252"/>
      <c r="F984" s="252"/>
    </row>
    <row r="985" spans="1:6" ht="50.1" customHeight="1">
      <c r="A985" s="354"/>
      <c r="C985" s="252"/>
      <c r="D985" s="252"/>
      <c r="E985" s="252"/>
      <c r="F985" s="252"/>
    </row>
    <row r="986" spans="1:6" ht="50.1" customHeight="1">
      <c r="A986" s="354"/>
      <c r="C986" s="252"/>
      <c r="D986" s="252"/>
      <c r="E986" s="252"/>
      <c r="F986" s="252"/>
    </row>
    <row r="987" spans="1:6" ht="50.1" customHeight="1">
      <c r="A987" s="354"/>
      <c r="C987" s="252"/>
      <c r="D987" s="252"/>
      <c r="E987" s="252"/>
      <c r="F987" s="252"/>
    </row>
    <row r="988" spans="1:6" ht="50.1" customHeight="1">
      <c r="A988" s="354"/>
      <c r="C988" s="252"/>
      <c r="D988" s="252"/>
      <c r="E988" s="252"/>
      <c r="F988" s="252"/>
    </row>
    <row r="989" spans="1:6" ht="50.1" customHeight="1">
      <c r="A989" s="354"/>
      <c r="C989" s="252"/>
      <c r="D989" s="252"/>
      <c r="E989" s="252"/>
      <c r="F989" s="252"/>
    </row>
    <row r="990" spans="1:6" ht="50.1" customHeight="1">
      <c r="A990" s="354"/>
      <c r="C990" s="252"/>
      <c r="D990" s="252"/>
      <c r="E990" s="252"/>
      <c r="F990" s="252"/>
    </row>
    <row r="991" spans="1:6" ht="50.1" customHeight="1">
      <c r="A991" s="354"/>
      <c r="C991" s="252"/>
      <c r="D991" s="252"/>
      <c r="E991" s="252"/>
      <c r="F991" s="252"/>
    </row>
    <row r="992" spans="1:6" ht="50.1" customHeight="1">
      <c r="A992" s="354"/>
      <c r="C992" s="252"/>
      <c r="D992" s="252"/>
      <c r="E992" s="252"/>
      <c r="F992" s="252"/>
    </row>
    <row r="993" spans="1:6" ht="50.1" customHeight="1">
      <c r="A993" s="354"/>
      <c r="C993" s="252"/>
      <c r="D993" s="252"/>
      <c r="E993" s="252"/>
      <c r="F993" s="252"/>
    </row>
    <row r="994" spans="1:6" ht="50.1" customHeight="1">
      <c r="A994" s="354"/>
      <c r="C994" s="252"/>
      <c r="D994" s="252"/>
      <c r="E994" s="252"/>
      <c r="F994" s="252"/>
    </row>
    <row r="995" spans="1:6" ht="50.1" customHeight="1">
      <c r="A995" s="354"/>
      <c r="C995" s="252"/>
      <c r="D995" s="252"/>
      <c r="E995" s="252"/>
      <c r="F995" s="252"/>
    </row>
    <row r="996" spans="1:6" ht="50.1" customHeight="1">
      <c r="A996" s="354"/>
      <c r="C996" s="252"/>
      <c r="D996" s="252"/>
      <c r="E996" s="252"/>
      <c r="F996" s="252"/>
    </row>
    <row r="997" spans="1:6" ht="50.1" customHeight="1">
      <c r="A997" s="354"/>
      <c r="C997" s="252"/>
      <c r="D997" s="252"/>
      <c r="E997" s="252"/>
      <c r="F997" s="252"/>
    </row>
    <row r="998" spans="1:6" ht="50.1" customHeight="1">
      <c r="A998" s="354"/>
      <c r="C998" s="252"/>
      <c r="D998" s="252"/>
      <c r="E998" s="252"/>
      <c r="F998" s="252"/>
    </row>
    <row r="999" spans="1:6" ht="50.1" customHeight="1">
      <c r="A999" s="354"/>
      <c r="C999" s="252"/>
      <c r="D999" s="252"/>
      <c r="E999" s="252"/>
      <c r="F999" s="252"/>
    </row>
    <row r="1000" spans="1:6" ht="50.1" customHeight="1">
      <c r="A1000" s="354"/>
      <c r="C1000" s="252"/>
      <c r="D1000" s="252"/>
      <c r="E1000" s="252"/>
      <c r="F1000" s="252"/>
    </row>
    <row r="1001" spans="1:6" ht="50.1" customHeight="1">
      <c r="A1001" s="354"/>
      <c r="C1001" s="252"/>
      <c r="D1001" s="252"/>
      <c r="E1001" s="252"/>
      <c r="F1001" s="252"/>
    </row>
    <row r="1002" spans="1:6" ht="50.1" customHeight="1">
      <c r="A1002" s="354"/>
      <c r="C1002" s="252"/>
      <c r="D1002" s="252"/>
      <c r="E1002" s="252"/>
      <c r="F1002" s="252"/>
    </row>
    <row r="1003" spans="1:6" ht="50.1" customHeight="1">
      <c r="A1003" s="354"/>
      <c r="C1003" s="252"/>
      <c r="D1003" s="252"/>
      <c r="E1003" s="252"/>
      <c r="F1003" s="252"/>
    </row>
    <row r="1004" spans="1:6" ht="50.1" customHeight="1">
      <c r="A1004" s="354"/>
      <c r="C1004" s="252"/>
      <c r="D1004" s="252"/>
      <c r="E1004" s="252"/>
      <c r="F1004" s="252"/>
    </row>
    <row r="1005" spans="1:6" ht="50.1" customHeight="1">
      <c r="A1005" s="354"/>
      <c r="C1005" s="252"/>
      <c r="D1005" s="252"/>
      <c r="E1005" s="252"/>
      <c r="F1005" s="252"/>
    </row>
    <row r="1006" spans="1:6" ht="50.1" customHeight="1">
      <c r="A1006" s="354"/>
      <c r="C1006" s="252"/>
      <c r="D1006" s="252"/>
      <c r="E1006" s="252"/>
      <c r="F1006" s="252"/>
    </row>
    <row r="1007" spans="1:6" ht="50.1" customHeight="1">
      <c r="A1007" s="354"/>
      <c r="C1007" s="252"/>
      <c r="D1007" s="252"/>
      <c r="E1007" s="252"/>
      <c r="F1007" s="252"/>
    </row>
    <row r="1008" spans="1:6" ht="50.1" customHeight="1">
      <c r="A1008" s="354"/>
      <c r="C1008" s="252"/>
      <c r="D1008" s="252"/>
      <c r="E1008" s="252"/>
      <c r="F1008" s="252"/>
    </row>
    <row r="1009" spans="1:6" ht="50.1" customHeight="1">
      <c r="A1009" s="354"/>
      <c r="C1009" s="252"/>
      <c r="D1009" s="252"/>
      <c r="E1009" s="252"/>
      <c r="F1009" s="252"/>
    </row>
    <row r="1010" spans="1:6" ht="50.1" customHeight="1">
      <c r="A1010" s="354"/>
      <c r="C1010" s="252"/>
      <c r="D1010" s="252"/>
      <c r="E1010" s="252"/>
      <c r="F1010" s="252"/>
    </row>
    <row r="1011" spans="1:6" ht="50.1" customHeight="1">
      <c r="A1011" s="354"/>
      <c r="C1011" s="252"/>
      <c r="D1011" s="252"/>
      <c r="E1011" s="252"/>
      <c r="F1011" s="252"/>
    </row>
    <row r="1012" spans="1:6" ht="50.1" customHeight="1">
      <c r="A1012" s="354"/>
      <c r="C1012" s="252"/>
      <c r="D1012" s="252"/>
      <c r="E1012" s="252"/>
      <c r="F1012" s="252"/>
    </row>
    <row r="1013" spans="1:6" ht="50.1" customHeight="1">
      <c r="A1013" s="354"/>
      <c r="C1013" s="252"/>
      <c r="D1013" s="252"/>
      <c r="E1013" s="252"/>
      <c r="F1013" s="252"/>
    </row>
    <row r="1014" spans="1:6" ht="50.1" customHeight="1">
      <c r="A1014" s="354"/>
      <c r="C1014" s="252"/>
      <c r="D1014" s="252"/>
      <c r="E1014" s="252"/>
      <c r="F1014" s="252"/>
    </row>
    <row r="1015" spans="1:6" ht="50.1" customHeight="1">
      <c r="A1015" s="354"/>
      <c r="C1015" s="252"/>
      <c r="D1015" s="252"/>
      <c r="E1015" s="252"/>
      <c r="F1015" s="252"/>
    </row>
    <row r="1016" spans="1:6" ht="50.1" customHeight="1">
      <c r="A1016" s="354"/>
      <c r="C1016" s="252"/>
      <c r="D1016" s="252"/>
      <c r="E1016" s="252"/>
      <c r="F1016" s="252"/>
    </row>
    <row r="1017" spans="1:6" ht="50.1" customHeight="1">
      <c r="A1017" s="354"/>
      <c r="C1017" s="252"/>
      <c r="D1017" s="252"/>
      <c r="E1017" s="252"/>
      <c r="F1017" s="252"/>
    </row>
    <row r="1018" spans="1:6" ht="50.1" customHeight="1">
      <c r="A1018" s="354"/>
      <c r="C1018" s="252"/>
      <c r="D1018" s="252"/>
      <c r="E1018" s="252"/>
      <c r="F1018" s="252"/>
    </row>
    <row r="1019" spans="1:6" ht="50.1" customHeight="1">
      <c r="A1019" s="354"/>
      <c r="C1019" s="252"/>
      <c r="D1019" s="252"/>
      <c r="E1019" s="252"/>
      <c r="F1019" s="252"/>
    </row>
    <row r="1020" spans="1:6" ht="50.1" customHeight="1">
      <c r="A1020" s="354"/>
      <c r="C1020" s="252"/>
      <c r="D1020" s="252"/>
      <c r="E1020" s="252"/>
      <c r="F1020" s="252"/>
    </row>
    <row r="1021" spans="1:6" ht="50.1" customHeight="1">
      <c r="A1021" s="354"/>
      <c r="C1021" s="252"/>
      <c r="D1021" s="252"/>
      <c r="E1021" s="252"/>
      <c r="F1021" s="252"/>
    </row>
    <row r="1022" spans="1:6" ht="50.1" customHeight="1">
      <c r="A1022" s="354"/>
      <c r="C1022" s="252"/>
      <c r="D1022" s="252"/>
      <c r="E1022" s="252"/>
      <c r="F1022" s="252"/>
    </row>
    <row r="1023" spans="1:6" ht="50.1" customHeight="1">
      <c r="A1023" s="354"/>
      <c r="C1023" s="252"/>
      <c r="D1023" s="252"/>
      <c r="E1023" s="252"/>
      <c r="F1023" s="252"/>
    </row>
    <row r="1024" spans="1:6" ht="50.1" customHeight="1">
      <c r="A1024" s="354"/>
      <c r="C1024" s="252"/>
      <c r="D1024" s="252"/>
      <c r="E1024" s="252"/>
      <c r="F1024" s="252"/>
    </row>
    <row r="1025" spans="1:6" ht="50.1" customHeight="1">
      <c r="A1025" s="354"/>
      <c r="C1025" s="252"/>
      <c r="D1025" s="252"/>
      <c r="E1025" s="252"/>
      <c r="F1025" s="252"/>
    </row>
    <row r="1026" spans="1:6" ht="50.1" customHeight="1">
      <c r="A1026" s="354"/>
      <c r="C1026" s="252"/>
      <c r="D1026" s="252"/>
      <c r="E1026" s="252"/>
      <c r="F1026" s="252"/>
    </row>
    <row r="1027" spans="1:6" ht="50.1" customHeight="1">
      <c r="A1027" s="354"/>
      <c r="C1027" s="252"/>
      <c r="D1027" s="252"/>
      <c r="E1027" s="252"/>
      <c r="F1027" s="252"/>
    </row>
    <row r="1028" spans="1:6" ht="50.1" customHeight="1">
      <c r="A1028" s="354"/>
      <c r="C1028" s="252"/>
      <c r="D1028" s="252"/>
      <c r="E1028" s="252"/>
      <c r="F1028" s="252"/>
    </row>
    <row r="1029" spans="1:6" ht="50.1" customHeight="1">
      <c r="A1029" s="354"/>
      <c r="C1029" s="252"/>
      <c r="D1029" s="252"/>
      <c r="E1029" s="252"/>
      <c r="F1029" s="252"/>
    </row>
    <row r="1030" spans="1:6" ht="50.1" customHeight="1">
      <c r="A1030" s="354"/>
      <c r="C1030" s="252"/>
      <c r="D1030" s="252"/>
      <c r="E1030" s="252"/>
      <c r="F1030" s="252"/>
    </row>
    <row r="1031" spans="1:6" ht="50.1" customHeight="1">
      <c r="A1031" s="354"/>
      <c r="C1031" s="252"/>
      <c r="D1031" s="252"/>
      <c r="E1031" s="252"/>
      <c r="F1031" s="252"/>
    </row>
    <row r="1032" spans="1:6" ht="50.1" customHeight="1">
      <c r="A1032" s="354"/>
      <c r="C1032" s="252"/>
      <c r="D1032" s="252"/>
      <c r="E1032" s="252"/>
      <c r="F1032" s="252"/>
    </row>
    <row r="1033" spans="1:6" ht="50.1" customHeight="1">
      <c r="A1033" s="354"/>
      <c r="C1033" s="252"/>
      <c r="D1033" s="252"/>
      <c r="E1033" s="252"/>
      <c r="F1033" s="252"/>
    </row>
    <row r="1034" spans="1:6" ht="50.1" customHeight="1">
      <c r="A1034" s="354"/>
      <c r="C1034" s="252"/>
      <c r="D1034" s="252"/>
      <c r="E1034" s="252"/>
      <c r="F1034" s="252"/>
    </row>
    <row r="1035" spans="1:6" ht="50.1" customHeight="1">
      <c r="A1035" s="354"/>
      <c r="C1035" s="252"/>
      <c r="D1035" s="252"/>
      <c r="E1035" s="252"/>
      <c r="F1035" s="252"/>
    </row>
    <row r="1036" spans="1:6" ht="50.1" customHeight="1">
      <c r="A1036" s="354"/>
      <c r="C1036" s="252"/>
      <c r="D1036" s="252"/>
      <c r="E1036" s="252"/>
      <c r="F1036" s="252"/>
    </row>
    <row r="1037" spans="1:6" ht="50.1" customHeight="1">
      <c r="A1037" s="354"/>
      <c r="C1037" s="252"/>
      <c r="D1037" s="252"/>
      <c r="E1037" s="252"/>
      <c r="F1037" s="252"/>
    </row>
    <row r="1038" spans="1:6" ht="50.1" customHeight="1">
      <c r="A1038" s="354"/>
      <c r="C1038" s="252"/>
      <c r="D1038" s="252"/>
      <c r="E1038" s="252"/>
      <c r="F1038" s="252"/>
    </row>
    <row r="1039" spans="1:6" ht="50.1" customHeight="1">
      <c r="A1039" s="354"/>
      <c r="C1039" s="252"/>
      <c r="D1039" s="252"/>
      <c r="E1039" s="252"/>
      <c r="F1039" s="252"/>
    </row>
    <row r="1040" spans="1:6" ht="50.1" customHeight="1">
      <c r="A1040" s="354"/>
      <c r="C1040" s="252"/>
      <c r="D1040" s="252"/>
      <c r="E1040" s="252"/>
      <c r="F1040" s="252"/>
    </row>
    <row r="1041" spans="1:6" ht="50.1" customHeight="1">
      <c r="A1041" s="354"/>
      <c r="C1041" s="252"/>
      <c r="D1041" s="252"/>
      <c r="E1041" s="252"/>
      <c r="F1041" s="252"/>
    </row>
    <row r="1042" spans="1:6" ht="50.1" customHeight="1">
      <c r="A1042" s="354"/>
      <c r="C1042" s="252"/>
      <c r="D1042" s="252"/>
      <c r="E1042" s="252"/>
      <c r="F1042" s="252"/>
    </row>
    <row r="1043" spans="1:6" ht="50.1" customHeight="1">
      <c r="A1043" s="354"/>
      <c r="C1043" s="252"/>
      <c r="D1043" s="252"/>
      <c r="E1043" s="252"/>
      <c r="F1043" s="252"/>
    </row>
    <row r="1044" spans="1:6" ht="50.1" customHeight="1">
      <c r="A1044" s="354"/>
      <c r="C1044" s="252"/>
      <c r="D1044" s="252"/>
      <c r="E1044" s="252"/>
      <c r="F1044" s="252"/>
    </row>
    <row r="1045" spans="1:6" ht="50.1" customHeight="1">
      <c r="A1045" s="354"/>
      <c r="C1045" s="252"/>
      <c r="D1045" s="252"/>
      <c r="E1045" s="252"/>
      <c r="F1045" s="252"/>
    </row>
    <row r="1046" spans="1:6" ht="50.1" customHeight="1">
      <c r="A1046" s="354"/>
      <c r="C1046" s="252"/>
      <c r="D1046" s="252"/>
      <c r="E1046" s="252"/>
      <c r="F1046" s="252"/>
    </row>
    <row r="1047" spans="1:6" ht="50.1" customHeight="1">
      <c r="A1047" s="354"/>
      <c r="C1047" s="252"/>
      <c r="D1047" s="252"/>
      <c r="E1047" s="252"/>
      <c r="F1047" s="252"/>
    </row>
    <row r="1048" spans="1:6" ht="50.1" customHeight="1">
      <c r="A1048" s="354"/>
      <c r="C1048" s="252"/>
      <c r="D1048" s="252"/>
      <c r="E1048" s="252"/>
      <c r="F1048" s="252"/>
    </row>
    <row r="1049" spans="1:6" ht="50.1" customHeight="1">
      <c r="A1049" s="354"/>
      <c r="C1049" s="252"/>
      <c r="D1049" s="252"/>
      <c r="E1049" s="252"/>
      <c r="F1049" s="252"/>
    </row>
    <row r="1050" spans="1:6" ht="50.1" customHeight="1">
      <c r="A1050" s="354"/>
      <c r="C1050" s="252"/>
      <c r="D1050" s="252"/>
      <c r="E1050" s="252"/>
      <c r="F1050" s="252"/>
    </row>
    <row r="1051" spans="1:6" ht="50.1" customHeight="1">
      <c r="A1051" s="354"/>
      <c r="C1051" s="252"/>
      <c r="D1051" s="252"/>
      <c r="E1051" s="252"/>
      <c r="F1051" s="252"/>
    </row>
    <row r="1052" spans="1:6" ht="50.1" customHeight="1">
      <c r="A1052" s="354"/>
      <c r="C1052" s="252"/>
      <c r="D1052" s="252"/>
      <c r="E1052" s="252"/>
      <c r="F1052" s="252"/>
    </row>
    <row r="1053" spans="1:6" ht="50.1" customHeight="1">
      <c r="A1053" s="354"/>
      <c r="C1053" s="252"/>
      <c r="D1053" s="252"/>
      <c r="E1053" s="252"/>
      <c r="F1053" s="252"/>
    </row>
    <row r="1054" spans="1:6" ht="50.1" customHeight="1">
      <c r="A1054" s="354"/>
      <c r="C1054" s="252"/>
      <c r="D1054" s="252"/>
      <c r="E1054" s="252"/>
      <c r="F1054" s="252"/>
    </row>
    <row r="1055" spans="1:6" ht="50.1" customHeight="1">
      <c r="A1055" s="354"/>
      <c r="C1055" s="252"/>
      <c r="D1055" s="252"/>
      <c r="E1055" s="252"/>
      <c r="F1055" s="252"/>
    </row>
    <row r="1056" spans="1:6" ht="50.1" customHeight="1">
      <c r="A1056" s="354"/>
      <c r="C1056" s="252"/>
      <c r="D1056" s="252"/>
      <c r="E1056" s="252"/>
      <c r="F1056" s="252"/>
    </row>
    <row r="1057" spans="1:6" ht="50.1" customHeight="1">
      <c r="A1057" s="354"/>
      <c r="C1057" s="252"/>
      <c r="D1057" s="252"/>
      <c r="E1057" s="252"/>
      <c r="F1057" s="252"/>
    </row>
    <row r="1058" spans="1:6" ht="50.1" customHeight="1">
      <c r="A1058" s="354"/>
      <c r="C1058" s="252"/>
      <c r="D1058" s="252"/>
      <c r="E1058" s="252"/>
      <c r="F1058" s="252"/>
    </row>
  </sheetData>
  <sheetProtection password="CC1A" sheet="1" objects="1" scenarios="1"/>
  <mergeCells count="31">
    <mergeCell ref="B32:F32"/>
    <mergeCell ref="B26:F26"/>
    <mergeCell ref="B27:F27"/>
    <mergeCell ref="B28:F28"/>
    <mergeCell ref="B29:F29"/>
    <mergeCell ref="B30:F30"/>
    <mergeCell ref="B31:F31"/>
    <mergeCell ref="B25:F25"/>
    <mergeCell ref="B14:F14"/>
    <mergeCell ref="B15:F15"/>
    <mergeCell ref="B16:F16"/>
    <mergeCell ref="B17:F17"/>
    <mergeCell ref="B18:F18"/>
    <mergeCell ref="B19:F19"/>
    <mergeCell ref="B20:F20"/>
    <mergeCell ref="B21:F21"/>
    <mergeCell ref="B22:F22"/>
    <mergeCell ref="B23:F23"/>
    <mergeCell ref="B24:F24"/>
    <mergeCell ref="B13:F13"/>
    <mergeCell ref="A2:F2"/>
    <mergeCell ref="B3:F3"/>
    <mergeCell ref="B4:F4"/>
    <mergeCell ref="B5:F5"/>
    <mergeCell ref="B6:F6"/>
    <mergeCell ref="B7:F7"/>
    <mergeCell ref="B8:F8"/>
    <mergeCell ref="B9:F9"/>
    <mergeCell ref="B10:F10"/>
    <mergeCell ref="B11:F11"/>
    <mergeCell ref="B12:F12"/>
  </mergeCells>
  <pageMargins left="0.70866141732283472" right="0.70866141732283472" top="0.74803149606299213" bottom="0.56999999999999995" header="0.31496062992125984" footer="0.31496062992125984"/>
  <pageSetup paperSize="9" scale="98" fitToHeight="0" orientation="portrait" r:id="rId1"/>
  <headerFooter alignWithMargins="0">
    <oddHeader>&amp;L&amp;9OM Projekt j.d.o.o.Projekt br.: 1604-GL&amp;C&amp;9TROŠKOVNIK MATERIJALA I RADOVA&amp;R&amp;9&amp;P/&amp;N</oddHeader>
    <oddFooter>&amp;L&amp;9Građevina: PPO KRNJEVO&amp;C&amp;9ENERGETSKA OBNOVA&amp;R&amp;9Rijeka, svibanj 2016</oddFooter>
  </headerFooter>
  <rowBreaks count="3" manualBreakCount="3">
    <brk id="88" max="16383" man="1"/>
    <brk id="140" max="16383" man="1"/>
    <brk id="17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45"/>
  <sheetViews>
    <sheetView showGridLines="0" showZeros="0" tabSelected="1" topLeftCell="A582" zoomScalePageLayoutView="70" workbookViewId="0">
      <selection activeCell="B649" sqref="B649"/>
    </sheetView>
  </sheetViews>
  <sheetFormatPr defaultColWidth="10.28515625" defaultRowHeight="15"/>
  <cols>
    <col min="1" max="1" width="5.7109375" style="372" customWidth="1"/>
    <col min="2" max="2" width="49.7109375" style="373" customWidth="1"/>
    <col min="3" max="3" width="4.5703125" style="374" customWidth="1"/>
    <col min="4" max="4" width="5.140625" style="374" customWidth="1"/>
    <col min="5" max="5" width="2.28515625" style="374" customWidth="1"/>
    <col min="6" max="6" width="12.140625" style="375" customWidth="1"/>
    <col min="7" max="7" width="3" style="374" customWidth="1"/>
    <col min="8" max="8" width="13" style="375" customWidth="1"/>
    <col min="9" max="9" width="3" style="374" customWidth="1"/>
    <col min="10" max="16384" width="10.28515625" style="376"/>
  </cols>
  <sheetData>
    <row r="2" spans="1:9" ht="61.15" customHeight="1">
      <c r="B2" s="373" t="s">
        <v>377</v>
      </c>
    </row>
    <row r="3" spans="1:9" ht="31.15" customHeight="1">
      <c r="B3" s="373" t="s">
        <v>378</v>
      </c>
    </row>
    <row r="4" spans="1:9" ht="33" customHeight="1">
      <c r="B4" s="373" t="s">
        <v>379</v>
      </c>
    </row>
    <row r="5" spans="1:9" ht="40.9" customHeight="1">
      <c r="B5" s="373" t="s">
        <v>380</v>
      </c>
    </row>
    <row r="6" spans="1:9" ht="28.5">
      <c r="B6" s="373" t="s">
        <v>381</v>
      </c>
    </row>
    <row r="7" spans="1:9" ht="42.75">
      <c r="B7" s="373" t="s">
        <v>382</v>
      </c>
    </row>
    <row r="8" spans="1:9">
      <c r="B8" s="373" t="s">
        <v>383</v>
      </c>
    </row>
    <row r="9" spans="1:9" ht="57">
      <c r="B9" s="373" t="s">
        <v>384</v>
      </c>
    </row>
    <row r="11" spans="1:9" s="381" customFormat="1" ht="30">
      <c r="A11" s="377" t="s">
        <v>2</v>
      </c>
      <c r="B11" s="378" t="s">
        <v>385</v>
      </c>
      <c r="C11" s="379"/>
      <c r="D11" s="379"/>
      <c r="E11" s="379"/>
      <c r="F11" s="380"/>
      <c r="G11" s="379"/>
      <c r="H11" s="380"/>
      <c r="I11" s="379"/>
    </row>
    <row r="13" spans="1:9" ht="154.5" customHeight="1">
      <c r="A13" s="372" t="s">
        <v>386</v>
      </c>
      <c r="B13" s="373" t="s">
        <v>387</v>
      </c>
    </row>
    <row r="14" spans="1:9" ht="15" customHeight="1"/>
    <row r="15" spans="1:9">
      <c r="B15" s="382" t="s">
        <v>388</v>
      </c>
      <c r="C15" s="383"/>
      <c r="D15" s="383">
        <v>1</v>
      </c>
      <c r="E15" s="383" t="s">
        <v>389</v>
      </c>
      <c r="F15" s="423"/>
      <c r="G15" s="383" t="s">
        <v>164</v>
      </c>
      <c r="H15" s="384">
        <f>F15*D15</f>
        <v>0</v>
      </c>
      <c r="I15" s="383" t="s">
        <v>164</v>
      </c>
    </row>
    <row r="17" spans="1:9" ht="28.5">
      <c r="A17" s="372" t="s">
        <v>390</v>
      </c>
      <c r="B17" s="373" t="s">
        <v>391</v>
      </c>
    </row>
    <row r="19" spans="1:9">
      <c r="B19" s="382" t="s">
        <v>388</v>
      </c>
      <c r="C19" s="383"/>
      <c r="D19" s="383">
        <v>1</v>
      </c>
      <c r="E19" s="383" t="s">
        <v>389</v>
      </c>
      <c r="F19" s="423"/>
      <c r="G19" s="383" t="s">
        <v>164</v>
      </c>
      <c r="H19" s="384">
        <f>F19*D19</f>
        <v>0</v>
      </c>
      <c r="I19" s="383" t="s">
        <v>164</v>
      </c>
    </row>
    <row r="22" spans="1:9" ht="42.75">
      <c r="A22" s="372" t="s">
        <v>392</v>
      </c>
      <c r="B22" s="373" t="s">
        <v>393</v>
      </c>
    </row>
    <row r="24" spans="1:9">
      <c r="B24" s="382" t="s">
        <v>388</v>
      </c>
      <c r="C24" s="383"/>
      <c r="D24" s="383">
        <v>1</v>
      </c>
      <c r="E24" s="383" t="s">
        <v>389</v>
      </c>
      <c r="F24" s="423"/>
      <c r="G24" s="383" t="s">
        <v>164</v>
      </c>
      <c r="H24" s="384">
        <f>F24*D24</f>
        <v>0</v>
      </c>
      <c r="I24" s="383" t="s">
        <v>164</v>
      </c>
    </row>
    <row r="26" spans="1:9" ht="57">
      <c r="A26" s="372" t="s">
        <v>394</v>
      </c>
      <c r="B26" s="373" t="s">
        <v>395</v>
      </c>
    </row>
    <row r="28" spans="1:9">
      <c r="B28" s="382" t="s">
        <v>388</v>
      </c>
      <c r="C28" s="383"/>
      <c r="D28" s="383">
        <v>1</v>
      </c>
      <c r="E28" s="383" t="s">
        <v>389</v>
      </c>
      <c r="F28" s="423"/>
      <c r="G28" s="383" t="s">
        <v>164</v>
      </c>
      <c r="H28" s="384">
        <f>F28*D28</f>
        <v>0</v>
      </c>
      <c r="I28" s="383" t="s">
        <v>164</v>
      </c>
    </row>
    <row r="29" spans="1:9">
      <c r="B29" s="385"/>
      <c r="C29" s="386"/>
      <c r="D29" s="386"/>
      <c r="E29" s="386"/>
      <c r="F29" s="387"/>
      <c r="G29" s="386"/>
      <c r="H29" s="387"/>
      <c r="I29" s="386"/>
    </row>
    <row r="30" spans="1:9" ht="42.75">
      <c r="A30" s="372" t="s">
        <v>396</v>
      </c>
      <c r="B30" s="385" t="s">
        <v>397</v>
      </c>
      <c r="C30" s="386"/>
      <c r="D30" s="386"/>
      <c r="E30" s="386"/>
      <c r="F30" s="387"/>
      <c r="G30" s="386"/>
      <c r="H30" s="387"/>
      <c r="I30" s="386"/>
    </row>
    <row r="31" spans="1:9">
      <c r="B31" s="385"/>
      <c r="C31" s="386"/>
      <c r="D31" s="386"/>
      <c r="E31" s="386"/>
      <c r="F31" s="387"/>
      <c r="G31" s="386"/>
      <c r="H31" s="387"/>
      <c r="I31" s="386"/>
    </row>
    <row r="32" spans="1:9">
      <c r="B32" s="382" t="s">
        <v>388</v>
      </c>
      <c r="C32" s="383"/>
      <c r="D32" s="383">
        <v>1</v>
      </c>
      <c r="E32" s="383" t="s">
        <v>389</v>
      </c>
      <c r="F32" s="423"/>
      <c r="G32" s="383" t="s">
        <v>164</v>
      </c>
      <c r="H32" s="384">
        <f>F32*D32</f>
        <v>0</v>
      </c>
      <c r="I32" s="383" t="s">
        <v>164</v>
      </c>
    </row>
    <row r="33" spans="1:9">
      <c r="B33" s="385"/>
      <c r="C33" s="386"/>
      <c r="D33" s="386"/>
      <c r="E33" s="386"/>
      <c r="F33" s="387"/>
      <c r="G33" s="386"/>
      <c r="H33" s="387"/>
      <c r="I33" s="386"/>
    </row>
    <row r="34" spans="1:9">
      <c r="B34" s="385"/>
      <c r="C34" s="386"/>
      <c r="D34" s="386"/>
      <c r="E34" s="386"/>
      <c r="F34" s="387"/>
      <c r="G34" s="386"/>
      <c r="H34" s="387"/>
      <c r="I34" s="386"/>
    </row>
    <row r="35" spans="1:9" ht="42.75">
      <c r="A35" s="372" t="s">
        <v>398</v>
      </c>
      <c r="B35" s="385" t="s">
        <v>399</v>
      </c>
      <c r="C35" s="386"/>
      <c r="D35" s="386"/>
      <c r="E35" s="386"/>
      <c r="F35" s="387"/>
      <c r="G35" s="386"/>
      <c r="H35" s="387"/>
      <c r="I35" s="386"/>
    </row>
    <row r="36" spans="1:9">
      <c r="B36" s="385"/>
      <c r="C36" s="386"/>
      <c r="D36" s="386"/>
      <c r="E36" s="386"/>
      <c r="F36" s="387"/>
      <c r="G36" s="386"/>
      <c r="H36" s="387"/>
      <c r="I36" s="386"/>
    </row>
    <row r="37" spans="1:9">
      <c r="B37" s="382" t="s">
        <v>388</v>
      </c>
      <c r="C37" s="383"/>
      <c r="D37" s="383">
        <v>1</v>
      </c>
      <c r="E37" s="383" t="s">
        <v>389</v>
      </c>
      <c r="F37" s="423"/>
      <c r="G37" s="383" t="s">
        <v>164</v>
      </c>
      <c r="H37" s="384">
        <f>F37*D37</f>
        <v>0</v>
      </c>
      <c r="I37" s="383" t="s">
        <v>164</v>
      </c>
    </row>
    <row r="38" spans="1:9">
      <c r="B38" s="385"/>
      <c r="C38" s="386"/>
      <c r="D38" s="386"/>
      <c r="E38" s="386"/>
      <c r="F38" s="387"/>
      <c r="G38" s="386"/>
      <c r="H38" s="387"/>
      <c r="I38" s="386"/>
    </row>
    <row r="39" spans="1:9" ht="28.5">
      <c r="A39" s="372" t="s">
        <v>400</v>
      </c>
      <c r="B39" s="373" t="s">
        <v>401</v>
      </c>
    </row>
    <row r="41" spans="1:9">
      <c r="B41" s="382" t="s">
        <v>388</v>
      </c>
      <c r="C41" s="383"/>
      <c r="D41" s="383">
        <v>1</v>
      </c>
      <c r="E41" s="383" t="s">
        <v>389</v>
      </c>
      <c r="F41" s="423"/>
      <c r="G41" s="383" t="s">
        <v>164</v>
      </c>
      <c r="H41" s="384">
        <f>F41*D41</f>
        <v>0</v>
      </c>
      <c r="I41" s="383" t="s">
        <v>164</v>
      </c>
    </row>
    <row r="44" spans="1:9">
      <c r="A44" s="372" t="s">
        <v>402</v>
      </c>
      <c r="B44" s="373" t="s">
        <v>403</v>
      </c>
    </row>
    <row r="46" spans="1:9">
      <c r="B46" s="382" t="s">
        <v>388</v>
      </c>
      <c r="C46" s="383"/>
      <c r="D46" s="383">
        <v>1</v>
      </c>
      <c r="E46" s="383" t="s">
        <v>389</v>
      </c>
      <c r="F46" s="423"/>
      <c r="G46" s="383" t="s">
        <v>164</v>
      </c>
      <c r="H46" s="384">
        <f>F46*D46</f>
        <v>0</v>
      </c>
      <c r="I46" s="383" t="s">
        <v>164</v>
      </c>
    </row>
    <row r="49" spans="1:9" ht="28.5">
      <c r="A49" s="372" t="s">
        <v>404</v>
      </c>
      <c r="B49" s="373" t="s">
        <v>405</v>
      </c>
    </row>
    <row r="51" spans="1:9">
      <c r="B51" s="382" t="s">
        <v>388</v>
      </c>
      <c r="C51" s="383"/>
      <c r="D51" s="383">
        <v>1</v>
      </c>
      <c r="E51" s="383" t="s">
        <v>389</v>
      </c>
      <c r="F51" s="423"/>
      <c r="G51" s="383" t="s">
        <v>164</v>
      </c>
      <c r="H51" s="384">
        <f>F51*D51</f>
        <v>0</v>
      </c>
      <c r="I51" s="383" t="s">
        <v>164</v>
      </c>
    </row>
    <row r="53" spans="1:9">
      <c r="B53" s="385"/>
      <c r="C53" s="386"/>
      <c r="D53" s="386"/>
      <c r="E53" s="386"/>
      <c r="F53" s="387"/>
      <c r="G53" s="386"/>
      <c r="H53" s="387"/>
      <c r="I53" s="386"/>
    </row>
    <row r="54" spans="1:9" ht="45">
      <c r="A54" s="372" t="s">
        <v>406</v>
      </c>
      <c r="B54" s="385" t="s">
        <v>407</v>
      </c>
      <c r="C54" s="386"/>
      <c r="D54" s="386"/>
      <c r="E54" s="386"/>
      <c r="F54" s="387"/>
      <c r="G54" s="386"/>
      <c r="H54" s="387"/>
      <c r="I54" s="386"/>
    </row>
    <row r="55" spans="1:9">
      <c r="B55" s="385"/>
      <c r="C55" s="386"/>
      <c r="D55" s="386"/>
      <c r="E55" s="386"/>
      <c r="F55" s="387"/>
      <c r="G55" s="386"/>
      <c r="H55" s="387"/>
      <c r="I55" s="386"/>
    </row>
    <row r="56" spans="1:9">
      <c r="B56" s="382" t="s">
        <v>388</v>
      </c>
      <c r="C56" s="383"/>
      <c r="D56" s="383">
        <v>1</v>
      </c>
      <c r="E56" s="383" t="s">
        <v>389</v>
      </c>
      <c r="F56" s="423"/>
      <c r="G56" s="383" t="s">
        <v>164</v>
      </c>
      <c r="H56" s="384">
        <f>F56*D56</f>
        <v>0</v>
      </c>
      <c r="I56" s="383" t="s">
        <v>164</v>
      </c>
    </row>
    <row r="57" spans="1:9">
      <c r="B57" s="385"/>
      <c r="C57" s="386"/>
      <c r="D57" s="386"/>
      <c r="E57" s="386"/>
      <c r="F57" s="387"/>
      <c r="G57" s="386"/>
      <c r="H57" s="387"/>
      <c r="I57" s="386"/>
    </row>
    <row r="59" spans="1:9" ht="36" customHeight="1">
      <c r="A59" s="372" t="s">
        <v>408</v>
      </c>
      <c r="B59" s="373" t="s">
        <v>409</v>
      </c>
    </row>
    <row r="61" spans="1:9">
      <c r="B61" s="382" t="s">
        <v>388</v>
      </c>
      <c r="C61" s="383"/>
      <c r="D61" s="383">
        <v>1</v>
      </c>
      <c r="E61" s="383" t="s">
        <v>389</v>
      </c>
      <c r="F61" s="423"/>
      <c r="G61" s="383" t="s">
        <v>164</v>
      </c>
      <c r="H61" s="384">
        <f>F61*D61</f>
        <v>0</v>
      </c>
      <c r="I61" s="383" t="s">
        <v>164</v>
      </c>
    </row>
    <row r="63" spans="1:9" ht="30">
      <c r="A63" s="388"/>
      <c r="B63" s="389" t="s">
        <v>410</v>
      </c>
      <c r="C63" s="390"/>
      <c r="D63" s="390"/>
      <c r="E63" s="390"/>
      <c r="F63" s="391"/>
      <c r="G63" s="390"/>
      <c r="H63" s="392">
        <f>SUM(H15:H62)</f>
        <v>0</v>
      </c>
      <c r="I63" s="390" t="s">
        <v>164</v>
      </c>
    </row>
    <row r="69" spans="1:9" s="381" customFormat="1" ht="21" customHeight="1">
      <c r="A69" s="377" t="s">
        <v>411</v>
      </c>
      <c r="B69" s="378" t="s">
        <v>412</v>
      </c>
      <c r="C69" s="379"/>
      <c r="D69" s="379"/>
      <c r="E69" s="379"/>
      <c r="F69" s="380"/>
      <c r="G69" s="379"/>
      <c r="H69" s="380"/>
      <c r="I69" s="379"/>
    </row>
    <row r="70" spans="1:9" ht="174" customHeight="1">
      <c r="A70" s="372" t="s">
        <v>413</v>
      </c>
      <c r="B70" s="393" t="s">
        <v>414</v>
      </c>
    </row>
    <row r="71" spans="1:9" s="396" customFormat="1" ht="29.25" customHeight="1">
      <c r="A71" s="394"/>
      <c r="B71" s="393" t="s">
        <v>415</v>
      </c>
      <c r="C71" s="393"/>
      <c r="D71" s="393"/>
      <c r="E71" s="393"/>
      <c r="F71" s="395"/>
      <c r="G71" s="393"/>
      <c r="H71" s="395"/>
      <c r="I71" s="393"/>
    </row>
    <row r="72" spans="1:9" ht="28.5" customHeight="1">
      <c r="B72" s="397" t="s">
        <v>416</v>
      </c>
    </row>
    <row r="73" spans="1:9" ht="46.5" customHeight="1">
      <c r="B73" s="373" t="s">
        <v>417</v>
      </c>
    </row>
    <row r="74" spans="1:9" ht="16.149999999999999" customHeight="1">
      <c r="B74" s="373" t="s">
        <v>418</v>
      </c>
    </row>
    <row r="75" spans="1:9" ht="30" customHeight="1">
      <c r="B75" s="373" t="s">
        <v>419</v>
      </c>
    </row>
    <row r="76" spans="1:9" ht="16.149999999999999" customHeight="1">
      <c r="B76" s="373" t="s">
        <v>420</v>
      </c>
    </row>
    <row r="77" spans="1:9" ht="16.149999999999999" customHeight="1">
      <c r="B77" s="373" t="s">
        <v>421</v>
      </c>
    </row>
    <row r="78" spans="1:9" ht="16.149999999999999" customHeight="1">
      <c r="B78" s="373" t="s">
        <v>422</v>
      </c>
    </row>
    <row r="80" spans="1:9" ht="16.149999999999999" customHeight="1">
      <c r="B80" s="397" t="s">
        <v>423</v>
      </c>
    </row>
    <row r="81" spans="2:2" ht="16.5" customHeight="1">
      <c r="B81" s="373" t="s">
        <v>424</v>
      </c>
    </row>
    <row r="82" spans="2:2" ht="16.5" customHeight="1">
      <c r="B82" s="373" t="s">
        <v>425</v>
      </c>
    </row>
    <row r="83" spans="2:2" ht="16.5" customHeight="1">
      <c r="B83" s="373" t="s">
        <v>426</v>
      </c>
    </row>
    <row r="84" spans="2:2" ht="16.5" customHeight="1">
      <c r="B84" s="373" t="s">
        <v>427</v>
      </c>
    </row>
    <row r="85" spans="2:2" ht="16.5" customHeight="1">
      <c r="B85" s="373" t="s">
        <v>428</v>
      </c>
    </row>
    <row r="86" spans="2:2" ht="16.5" customHeight="1">
      <c r="B86" s="373" t="s">
        <v>429</v>
      </c>
    </row>
    <row r="87" spans="2:2" ht="16.5" customHeight="1">
      <c r="B87" s="373" t="s">
        <v>430</v>
      </c>
    </row>
    <row r="88" spans="2:2" ht="16.5" customHeight="1">
      <c r="B88" s="373" t="s">
        <v>431</v>
      </c>
    </row>
    <row r="89" spans="2:2" ht="16.5" customHeight="1">
      <c r="B89" s="373" t="s">
        <v>432</v>
      </c>
    </row>
    <row r="90" spans="2:2" ht="16.5" customHeight="1">
      <c r="B90" s="373" t="s">
        <v>433</v>
      </c>
    </row>
    <row r="91" spans="2:2" ht="16.5" customHeight="1">
      <c r="B91" s="373" t="s">
        <v>434</v>
      </c>
    </row>
    <row r="92" spans="2:2" ht="16.5" customHeight="1">
      <c r="B92" s="373" t="s">
        <v>435</v>
      </c>
    </row>
    <row r="93" spans="2:2" ht="16.5" customHeight="1">
      <c r="B93" s="373" t="s">
        <v>436</v>
      </c>
    </row>
    <row r="94" spans="2:2" ht="16.5" customHeight="1">
      <c r="B94" s="373" t="s">
        <v>437</v>
      </c>
    </row>
    <row r="95" spans="2:2" ht="16.5" customHeight="1">
      <c r="B95" s="373" t="s">
        <v>438</v>
      </c>
    </row>
    <row r="96" spans="2:2" ht="16.5" customHeight="1">
      <c r="B96" s="373" t="s">
        <v>439</v>
      </c>
    </row>
    <row r="97" spans="1:9" ht="16.5" customHeight="1">
      <c r="B97" s="373" t="s">
        <v>440</v>
      </c>
    </row>
    <row r="98" spans="1:9" ht="16.5" customHeight="1">
      <c r="B98" s="373" t="s">
        <v>441</v>
      </c>
    </row>
    <row r="99" spans="1:9" ht="16.5" customHeight="1">
      <c r="B99" s="373" t="s">
        <v>442</v>
      </c>
    </row>
    <row r="100" spans="1:9" ht="16.5" customHeight="1">
      <c r="B100" s="373" t="s">
        <v>443</v>
      </c>
    </row>
    <row r="101" spans="1:9" ht="30" customHeight="1">
      <c r="B101" s="373" t="s">
        <v>444</v>
      </c>
    </row>
    <row r="102" spans="1:9" ht="16.5" customHeight="1"/>
    <row r="103" spans="1:9" ht="32.25" customHeight="1">
      <c r="B103" s="373" t="s">
        <v>445</v>
      </c>
    </row>
    <row r="104" spans="1:9" ht="19.149999999999999" customHeight="1"/>
    <row r="105" spans="1:9" ht="18.600000000000001" customHeight="1">
      <c r="B105" s="385" t="s">
        <v>446</v>
      </c>
    </row>
    <row r="106" spans="1:9" ht="12.6" customHeight="1"/>
    <row r="107" spans="1:9" ht="12.6" customHeight="1">
      <c r="B107" s="424"/>
    </row>
    <row r="108" spans="1:9" ht="12.6" customHeight="1"/>
    <row r="109" spans="1:9">
      <c r="B109" s="382"/>
      <c r="C109" s="383" t="s">
        <v>15</v>
      </c>
      <c r="D109" s="383">
        <v>1</v>
      </c>
      <c r="E109" s="383" t="s">
        <v>389</v>
      </c>
      <c r="F109" s="423"/>
      <c r="G109" s="383" t="s">
        <v>164</v>
      </c>
      <c r="H109" s="384">
        <f>F109*D109</f>
        <v>0</v>
      </c>
      <c r="I109" s="383" t="s">
        <v>164</v>
      </c>
    </row>
    <row r="110" spans="1:9">
      <c r="B110" s="385"/>
      <c r="C110" s="386"/>
      <c r="D110" s="386"/>
      <c r="E110" s="386"/>
      <c r="F110" s="387"/>
      <c r="G110" s="386"/>
      <c r="H110" s="387"/>
      <c r="I110" s="386"/>
    </row>
    <row r="111" spans="1:9" ht="44.25" customHeight="1">
      <c r="A111" s="372" t="s">
        <v>447</v>
      </c>
      <c r="B111" s="385" t="s">
        <v>448</v>
      </c>
      <c r="C111" s="386"/>
      <c r="D111" s="386"/>
      <c r="E111" s="386"/>
      <c r="F111" s="387"/>
      <c r="G111" s="386"/>
      <c r="H111" s="387"/>
      <c r="I111" s="386"/>
    </row>
    <row r="112" spans="1:9">
      <c r="B112" s="385"/>
      <c r="C112" s="386"/>
      <c r="D112" s="386"/>
      <c r="E112" s="386"/>
      <c r="F112" s="387"/>
      <c r="G112" s="386"/>
      <c r="H112" s="387"/>
      <c r="I112" s="386"/>
    </row>
    <row r="113" spans="1:9">
      <c r="B113" s="385" t="s">
        <v>446</v>
      </c>
      <c r="C113" s="376"/>
      <c r="D113" s="376"/>
      <c r="E113" s="376"/>
      <c r="F113" s="376"/>
      <c r="G113" s="376"/>
      <c r="H113" s="376"/>
      <c r="I113" s="376"/>
    </row>
    <row r="114" spans="1:9">
      <c r="B114" s="376"/>
      <c r="C114" s="376"/>
      <c r="D114" s="376"/>
      <c r="E114" s="376"/>
      <c r="F114" s="376"/>
      <c r="G114" s="376"/>
      <c r="H114" s="376"/>
      <c r="I114" s="386"/>
    </row>
    <row r="115" spans="1:9">
      <c r="B115" s="424"/>
      <c r="C115" s="376"/>
      <c r="D115" s="376"/>
      <c r="E115" s="376"/>
      <c r="F115" s="376"/>
      <c r="G115" s="376"/>
      <c r="H115" s="376"/>
      <c r="I115" s="386"/>
    </row>
    <row r="116" spans="1:9">
      <c r="B116" s="385"/>
      <c r="C116" s="386"/>
      <c r="D116" s="386"/>
      <c r="E116" s="386"/>
      <c r="F116" s="387"/>
      <c r="G116" s="386"/>
      <c r="H116" s="387"/>
      <c r="I116" s="386"/>
    </row>
    <row r="117" spans="1:9">
      <c r="B117" s="382"/>
      <c r="C117" s="383" t="s">
        <v>15</v>
      </c>
      <c r="D117" s="383">
        <v>1</v>
      </c>
      <c r="E117" s="383" t="s">
        <v>389</v>
      </c>
      <c r="F117" s="423"/>
      <c r="G117" s="383" t="s">
        <v>164</v>
      </c>
      <c r="H117" s="384">
        <f>F117*D117</f>
        <v>0</v>
      </c>
      <c r="I117" s="383" t="s">
        <v>164</v>
      </c>
    </row>
    <row r="118" spans="1:9">
      <c r="B118" s="385"/>
      <c r="C118" s="386"/>
      <c r="D118" s="386"/>
      <c r="E118" s="386"/>
      <c r="F118" s="387"/>
      <c r="G118" s="386"/>
      <c r="H118" s="387"/>
      <c r="I118" s="386"/>
    </row>
    <row r="119" spans="1:9">
      <c r="A119" s="372" t="s">
        <v>449</v>
      </c>
      <c r="B119" s="385" t="s">
        <v>450</v>
      </c>
      <c r="C119" s="386"/>
      <c r="D119" s="386"/>
      <c r="E119" s="386"/>
      <c r="F119" s="387"/>
      <c r="G119" s="386"/>
      <c r="H119" s="387"/>
      <c r="I119" s="386"/>
    </row>
    <row r="120" spans="1:9">
      <c r="B120" s="385"/>
      <c r="C120" s="386"/>
      <c r="D120" s="386"/>
      <c r="E120" s="386"/>
      <c r="F120" s="387"/>
      <c r="G120" s="386"/>
      <c r="H120" s="387"/>
      <c r="I120" s="386"/>
    </row>
    <row r="121" spans="1:9">
      <c r="B121" s="382"/>
      <c r="C121" s="383" t="s">
        <v>15</v>
      </c>
      <c r="D121" s="383">
        <v>2</v>
      </c>
      <c r="E121" s="383" t="s">
        <v>389</v>
      </c>
      <c r="F121" s="423"/>
      <c r="G121" s="383" t="s">
        <v>164</v>
      </c>
      <c r="H121" s="384">
        <f>F121*D121</f>
        <v>0</v>
      </c>
      <c r="I121" s="383" t="s">
        <v>164</v>
      </c>
    </row>
    <row r="122" spans="1:9">
      <c r="B122" s="385"/>
      <c r="C122" s="386"/>
      <c r="D122" s="386"/>
      <c r="E122" s="386"/>
      <c r="F122" s="387"/>
      <c r="G122" s="386"/>
      <c r="H122" s="387"/>
      <c r="I122" s="386"/>
    </row>
    <row r="123" spans="1:9" ht="28.5">
      <c r="A123" s="372" t="s">
        <v>451</v>
      </c>
      <c r="B123" s="385" t="s">
        <v>452</v>
      </c>
      <c r="C123" s="386"/>
      <c r="D123" s="386"/>
      <c r="E123" s="386"/>
      <c r="F123" s="387"/>
      <c r="G123" s="386"/>
      <c r="H123" s="387"/>
      <c r="I123" s="386"/>
    </row>
    <row r="124" spans="1:9">
      <c r="B124" s="385"/>
      <c r="C124" s="386"/>
      <c r="D124" s="386"/>
      <c r="E124" s="386"/>
      <c r="F124" s="387"/>
      <c r="G124" s="386"/>
      <c r="H124" s="387"/>
      <c r="I124" s="386"/>
    </row>
    <row r="125" spans="1:9">
      <c r="B125" s="382"/>
      <c r="C125" s="383" t="s">
        <v>15</v>
      </c>
      <c r="D125" s="383">
        <v>2</v>
      </c>
      <c r="E125" s="383" t="s">
        <v>389</v>
      </c>
      <c r="F125" s="423"/>
      <c r="G125" s="383" t="s">
        <v>164</v>
      </c>
      <c r="H125" s="384">
        <f>F125*D125</f>
        <v>0</v>
      </c>
      <c r="I125" s="383" t="s">
        <v>164</v>
      </c>
    </row>
    <row r="126" spans="1:9">
      <c r="B126" s="385"/>
      <c r="C126" s="386"/>
      <c r="D126" s="386"/>
      <c r="E126" s="386"/>
      <c r="F126" s="387"/>
      <c r="G126" s="386"/>
      <c r="H126" s="387"/>
      <c r="I126" s="386"/>
    </row>
    <row r="127" spans="1:9">
      <c r="B127" s="385"/>
      <c r="C127" s="386"/>
      <c r="D127" s="386"/>
      <c r="E127" s="386"/>
      <c r="F127" s="387"/>
      <c r="G127" s="386"/>
      <c r="H127" s="387"/>
      <c r="I127" s="386"/>
    </row>
    <row r="128" spans="1:9" ht="28.5">
      <c r="A128" s="372" t="s">
        <v>453</v>
      </c>
      <c r="B128" s="373" t="s">
        <v>454</v>
      </c>
      <c r="C128" s="386"/>
      <c r="D128" s="386"/>
      <c r="E128" s="386"/>
      <c r="F128" s="387"/>
      <c r="G128" s="386"/>
      <c r="H128" s="387"/>
      <c r="I128" s="386"/>
    </row>
    <row r="129" spans="1:9">
      <c r="B129" s="385"/>
      <c r="C129" s="386"/>
      <c r="D129" s="386"/>
      <c r="E129" s="386"/>
      <c r="F129" s="387"/>
      <c r="G129" s="386"/>
      <c r="H129" s="387"/>
      <c r="I129" s="386"/>
    </row>
    <row r="130" spans="1:9">
      <c r="B130" s="382"/>
      <c r="C130" s="383" t="s">
        <v>15</v>
      </c>
      <c r="D130" s="383">
        <v>1</v>
      </c>
      <c r="E130" s="383" t="s">
        <v>389</v>
      </c>
      <c r="F130" s="423"/>
      <c r="G130" s="383" t="s">
        <v>164</v>
      </c>
      <c r="H130" s="384">
        <f>F130*D130</f>
        <v>0</v>
      </c>
      <c r="I130" s="383" t="s">
        <v>164</v>
      </c>
    </row>
    <row r="131" spans="1:9">
      <c r="B131" s="385"/>
      <c r="C131" s="386"/>
      <c r="D131" s="386"/>
      <c r="E131" s="386"/>
      <c r="F131" s="387"/>
      <c r="G131" s="386"/>
      <c r="H131" s="387"/>
      <c r="I131" s="386"/>
    </row>
    <row r="132" spans="1:9" ht="144.75" customHeight="1">
      <c r="A132" s="372" t="s">
        <v>455</v>
      </c>
      <c r="B132" s="398" t="s">
        <v>456</v>
      </c>
      <c r="C132" s="386"/>
      <c r="D132" s="386"/>
      <c r="E132" s="386"/>
      <c r="F132" s="387"/>
      <c r="G132" s="386"/>
      <c r="H132" s="387"/>
      <c r="I132" s="386"/>
    </row>
    <row r="133" spans="1:9" ht="29.25" customHeight="1">
      <c r="B133" s="385" t="s">
        <v>457</v>
      </c>
      <c r="C133" s="386"/>
      <c r="D133" s="386"/>
      <c r="E133" s="386"/>
      <c r="F133" s="387"/>
      <c r="G133" s="386"/>
      <c r="H133" s="387"/>
      <c r="I133" s="386"/>
    </row>
    <row r="134" spans="1:9">
      <c r="B134" s="385"/>
      <c r="C134" s="386"/>
      <c r="D134" s="386"/>
      <c r="E134" s="386"/>
      <c r="F134" s="387"/>
      <c r="G134" s="386"/>
      <c r="H134" s="387"/>
      <c r="I134" s="386"/>
    </row>
    <row r="135" spans="1:9" ht="29.25">
      <c r="B135" s="385" t="s">
        <v>458</v>
      </c>
      <c r="C135" s="386" t="s">
        <v>459</v>
      </c>
      <c r="D135" s="386">
        <v>3</v>
      </c>
      <c r="E135" s="386"/>
      <c r="F135" s="387"/>
      <c r="G135" s="386"/>
      <c r="H135" s="387"/>
      <c r="I135" s="386"/>
    </row>
    <row r="136" spans="1:9" ht="42.75">
      <c r="B136" s="385" t="s">
        <v>460</v>
      </c>
      <c r="C136" s="386" t="s">
        <v>459</v>
      </c>
      <c r="D136" s="386">
        <v>1</v>
      </c>
      <c r="E136" s="386"/>
      <c r="F136" s="387"/>
      <c r="G136" s="386"/>
      <c r="H136" s="387"/>
      <c r="I136" s="386"/>
    </row>
    <row r="137" spans="1:9">
      <c r="B137" s="385" t="s">
        <v>461</v>
      </c>
      <c r="C137" s="386" t="s">
        <v>459</v>
      </c>
      <c r="D137" s="386">
        <v>1</v>
      </c>
      <c r="E137" s="386"/>
      <c r="F137" s="387"/>
      <c r="G137" s="386"/>
      <c r="H137" s="387"/>
      <c r="I137" s="386"/>
    </row>
    <row r="138" spans="1:9">
      <c r="B138" s="385" t="s">
        <v>462</v>
      </c>
      <c r="C138" s="386" t="s">
        <v>459</v>
      </c>
      <c r="D138" s="386">
        <v>1</v>
      </c>
      <c r="E138" s="386"/>
      <c r="F138" s="387"/>
      <c r="G138" s="386"/>
      <c r="H138" s="387"/>
      <c r="I138" s="386"/>
    </row>
    <row r="139" spans="1:9">
      <c r="B139" s="385" t="s">
        <v>463</v>
      </c>
      <c r="C139" s="386" t="s">
        <v>15</v>
      </c>
      <c r="D139" s="386">
        <v>1</v>
      </c>
      <c r="E139" s="386"/>
      <c r="F139" s="387"/>
      <c r="G139" s="386"/>
      <c r="H139" s="387"/>
      <c r="I139" s="386"/>
    </row>
    <row r="140" spans="1:9">
      <c r="B140" s="385" t="s">
        <v>464</v>
      </c>
      <c r="C140" s="386" t="s">
        <v>465</v>
      </c>
      <c r="D140" s="386">
        <v>200</v>
      </c>
      <c r="E140" s="386"/>
      <c r="F140" s="387"/>
      <c r="G140" s="386"/>
      <c r="H140" s="387"/>
      <c r="I140" s="386"/>
    </row>
    <row r="141" spans="1:9">
      <c r="B141" s="385" t="s">
        <v>466</v>
      </c>
      <c r="C141" s="386" t="s">
        <v>15</v>
      </c>
      <c r="D141" s="386">
        <v>1</v>
      </c>
      <c r="E141" s="386"/>
      <c r="F141" s="387"/>
      <c r="G141" s="386"/>
      <c r="H141" s="387"/>
      <c r="I141" s="386"/>
    </row>
    <row r="142" spans="1:9">
      <c r="B142" s="385" t="s">
        <v>467</v>
      </c>
      <c r="C142" s="386" t="s">
        <v>459</v>
      </c>
      <c r="D142" s="386">
        <v>2</v>
      </c>
      <c r="E142" s="386"/>
      <c r="F142" s="387"/>
      <c r="G142" s="386"/>
      <c r="H142" s="387"/>
      <c r="I142" s="386"/>
    </row>
    <row r="143" spans="1:9">
      <c r="B143" s="385" t="s">
        <v>468</v>
      </c>
      <c r="C143" s="386" t="s">
        <v>22</v>
      </c>
      <c r="D143" s="386">
        <v>10</v>
      </c>
      <c r="E143" s="386"/>
      <c r="F143" s="387"/>
      <c r="G143" s="386"/>
      <c r="H143" s="387"/>
      <c r="I143" s="386"/>
    </row>
    <row r="144" spans="1:9">
      <c r="B144" s="385"/>
      <c r="C144" s="386"/>
      <c r="D144" s="386"/>
      <c r="E144" s="386"/>
      <c r="F144" s="387"/>
      <c r="G144" s="386"/>
      <c r="H144" s="387"/>
      <c r="I144" s="386"/>
    </row>
    <row r="145" spans="1:9">
      <c r="B145" s="382" t="s">
        <v>388</v>
      </c>
      <c r="C145" s="383"/>
      <c r="D145" s="383">
        <v>1</v>
      </c>
      <c r="E145" s="383" t="s">
        <v>389</v>
      </c>
      <c r="F145" s="423"/>
      <c r="G145" s="383" t="s">
        <v>164</v>
      </c>
      <c r="H145" s="384">
        <f>F145*D145</f>
        <v>0</v>
      </c>
      <c r="I145" s="383" t="s">
        <v>164</v>
      </c>
    </row>
    <row r="146" spans="1:9">
      <c r="B146" s="385"/>
      <c r="C146" s="386"/>
      <c r="D146" s="386"/>
      <c r="E146" s="386"/>
      <c r="F146" s="387"/>
      <c r="G146" s="386"/>
      <c r="H146" s="387"/>
      <c r="I146" s="386"/>
    </row>
    <row r="147" spans="1:9" ht="34.5" customHeight="1">
      <c r="A147" s="372" t="s">
        <v>469</v>
      </c>
      <c r="B147" s="385" t="s">
        <v>470</v>
      </c>
      <c r="C147" s="386"/>
      <c r="D147" s="386"/>
      <c r="E147" s="386"/>
      <c r="F147" s="387"/>
      <c r="G147" s="386"/>
      <c r="H147" s="387"/>
      <c r="I147" s="386"/>
    </row>
    <row r="148" spans="1:9">
      <c r="B148" s="385"/>
      <c r="C148" s="386"/>
      <c r="D148" s="386"/>
      <c r="E148" s="386"/>
      <c r="F148" s="387"/>
      <c r="G148" s="386"/>
      <c r="H148" s="387"/>
      <c r="I148" s="386"/>
    </row>
    <row r="149" spans="1:9">
      <c r="B149" s="382"/>
      <c r="C149" s="383" t="s">
        <v>465</v>
      </c>
      <c r="D149" s="383">
        <v>160</v>
      </c>
      <c r="E149" s="383" t="s">
        <v>389</v>
      </c>
      <c r="F149" s="423"/>
      <c r="G149" s="383" t="s">
        <v>164</v>
      </c>
      <c r="H149" s="384">
        <f>F149*D149</f>
        <v>0</v>
      </c>
      <c r="I149" s="383" t="s">
        <v>164</v>
      </c>
    </row>
    <row r="150" spans="1:9">
      <c r="B150" s="385"/>
      <c r="C150" s="386"/>
      <c r="D150" s="386"/>
      <c r="E150" s="386"/>
      <c r="F150" s="387"/>
      <c r="G150" s="386"/>
      <c r="H150" s="387"/>
      <c r="I150" s="386"/>
    </row>
    <row r="151" spans="1:9" s="401" customFormat="1" ht="28.5">
      <c r="A151" s="372" t="s">
        <v>471</v>
      </c>
      <c r="B151" s="385" t="s">
        <v>472</v>
      </c>
      <c r="C151" s="399"/>
      <c r="D151" s="399"/>
      <c r="E151" s="399"/>
      <c r="F151" s="400"/>
      <c r="G151" s="399"/>
      <c r="H151" s="400"/>
      <c r="I151" s="399"/>
    </row>
    <row r="152" spans="1:9">
      <c r="B152" s="385"/>
      <c r="C152" s="386"/>
      <c r="D152" s="386"/>
      <c r="E152" s="386"/>
      <c r="F152" s="387"/>
      <c r="G152" s="386"/>
      <c r="H152" s="387"/>
      <c r="I152" s="386"/>
    </row>
    <row r="153" spans="1:9">
      <c r="B153" s="382" t="s">
        <v>473</v>
      </c>
      <c r="C153" s="383" t="s">
        <v>15</v>
      </c>
      <c r="D153" s="383">
        <v>2</v>
      </c>
      <c r="E153" s="383" t="s">
        <v>389</v>
      </c>
      <c r="F153" s="423"/>
      <c r="G153" s="383" t="s">
        <v>164</v>
      </c>
      <c r="H153" s="384">
        <f>F153*D153</f>
        <v>0</v>
      </c>
      <c r="I153" s="383" t="s">
        <v>164</v>
      </c>
    </row>
    <row r="154" spans="1:9">
      <c r="B154" s="385"/>
      <c r="C154" s="386"/>
      <c r="D154" s="386"/>
      <c r="E154" s="386"/>
      <c r="F154" s="387"/>
      <c r="G154" s="386"/>
      <c r="H154" s="387"/>
      <c r="I154" s="386"/>
    </row>
    <row r="155" spans="1:9">
      <c r="A155" s="372" t="s">
        <v>474</v>
      </c>
      <c r="B155" s="385" t="s">
        <v>475</v>
      </c>
      <c r="C155" s="386"/>
      <c r="D155" s="386"/>
      <c r="E155" s="386"/>
      <c r="F155" s="387"/>
      <c r="G155" s="386"/>
      <c r="H155" s="387"/>
      <c r="I155" s="386"/>
    </row>
    <row r="156" spans="1:9">
      <c r="B156" s="385"/>
      <c r="C156" s="386"/>
      <c r="D156" s="386"/>
      <c r="E156" s="386"/>
      <c r="F156" s="387"/>
      <c r="G156" s="386"/>
      <c r="H156" s="387"/>
      <c r="I156" s="386"/>
    </row>
    <row r="157" spans="1:9">
      <c r="B157" s="382" t="s">
        <v>473</v>
      </c>
      <c r="C157" s="383" t="s">
        <v>15</v>
      </c>
      <c r="D157" s="383">
        <v>12</v>
      </c>
      <c r="E157" s="383" t="s">
        <v>389</v>
      </c>
      <c r="F157" s="423"/>
      <c r="G157" s="383" t="s">
        <v>164</v>
      </c>
      <c r="H157" s="384">
        <f>F157*D157</f>
        <v>0</v>
      </c>
      <c r="I157" s="383" t="s">
        <v>164</v>
      </c>
    </row>
    <row r="158" spans="1:9">
      <c r="B158" s="382" t="s">
        <v>476</v>
      </c>
      <c r="C158" s="383" t="s">
        <v>15</v>
      </c>
      <c r="D158" s="383">
        <v>12</v>
      </c>
      <c r="E158" s="383" t="s">
        <v>389</v>
      </c>
      <c r="F158" s="423"/>
      <c r="G158" s="383" t="s">
        <v>164</v>
      </c>
      <c r="H158" s="384">
        <f>F158*D158</f>
        <v>0</v>
      </c>
      <c r="I158" s="383" t="s">
        <v>164</v>
      </c>
    </row>
    <row r="159" spans="1:9">
      <c r="B159" s="385"/>
      <c r="C159" s="386"/>
      <c r="D159" s="386"/>
      <c r="E159" s="386"/>
      <c r="F159" s="387"/>
      <c r="G159" s="386"/>
      <c r="H159" s="387"/>
      <c r="I159" s="386"/>
    </row>
    <row r="160" spans="1:9" ht="30.75" customHeight="1">
      <c r="A160" s="372" t="s">
        <v>477</v>
      </c>
      <c r="B160" s="385" t="s">
        <v>478</v>
      </c>
      <c r="C160" s="386"/>
      <c r="D160" s="386"/>
      <c r="E160" s="386"/>
      <c r="F160" s="387"/>
      <c r="G160" s="386"/>
      <c r="H160" s="387"/>
      <c r="I160" s="386"/>
    </row>
    <row r="161" spans="1:9">
      <c r="B161" s="385"/>
      <c r="C161" s="386"/>
      <c r="D161" s="386"/>
      <c r="E161" s="386"/>
      <c r="F161" s="387"/>
      <c r="G161" s="386"/>
      <c r="H161" s="387"/>
      <c r="I161" s="386"/>
    </row>
    <row r="162" spans="1:9">
      <c r="B162" s="382" t="s">
        <v>479</v>
      </c>
      <c r="C162" s="383" t="s">
        <v>15</v>
      </c>
      <c r="D162" s="383">
        <v>60</v>
      </c>
      <c r="E162" s="383" t="s">
        <v>389</v>
      </c>
      <c r="F162" s="423"/>
      <c r="G162" s="383" t="s">
        <v>164</v>
      </c>
      <c r="H162" s="384">
        <f>F162*D162</f>
        <v>0</v>
      </c>
      <c r="I162" s="383" t="s">
        <v>164</v>
      </c>
    </row>
    <row r="163" spans="1:9">
      <c r="B163" s="385"/>
      <c r="C163" s="386"/>
      <c r="D163" s="386"/>
      <c r="E163" s="386"/>
      <c r="F163" s="387"/>
      <c r="G163" s="386"/>
      <c r="H163" s="387"/>
      <c r="I163" s="386"/>
    </row>
    <row r="164" spans="1:9" ht="57">
      <c r="A164" s="372" t="s">
        <v>480</v>
      </c>
      <c r="B164" s="373" t="s">
        <v>481</v>
      </c>
    </row>
    <row r="166" spans="1:9">
      <c r="B166" s="382" t="s">
        <v>388</v>
      </c>
      <c r="C166" s="383"/>
      <c r="D166" s="383">
        <v>1</v>
      </c>
      <c r="E166" s="383" t="s">
        <v>389</v>
      </c>
      <c r="F166" s="423"/>
      <c r="G166" s="383" t="s">
        <v>164</v>
      </c>
      <c r="H166" s="384">
        <f>F166*D166</f>
        <v>0</v>
      </c>
      <c r="I166" s="383" t="s">
        <v>164</v>
      </c>
    </row>
    <row r="168" spans="1:9" ht="28.5">
      <c r="A168" s="372" t="s">
        <v>482</v>
      </c>
      <c r="B168" s="373" t="s">
        <v>483</v>
      </c>
    </row>
    <row r="170" spans="1:9">
      <c r="B170" s="382" t="s">
        <v>388</v>
      </c>
      <c r="C170" s="383"/>
      <c r="D170" s="383">
        <v>1</v>
      </c>
      <c r="E170" s="383" t="s">
        <v>389</v>
      </c>
      <c r="F170" s="423"/>
      <c r="G170" s="383" t="s">
        <v>164</v>
      </c>
      <c r="H170" s="384">
        <f>F170*D170</f>
        <v>0</v>
      </c>
      <c r="I170" s="383" t="s">
        <v>164</v>
      </c>
    </row>
    <row r="171" spans="1:9">
      <c r="B171" s="385"/>
      <c r="C171" s="386"/>
      <c r="D171" s="386"/>
      <c r="E171" s="386"/>
      <c r="F171" s="387"/>
      <c r="G171" s="386"/>
      <c r="H171" s="387"/>
      <c r="I171" s="386"/>
    </row>
    <row r="172" spans="1:9">
      <c r="B172" s="385"/>
      <c r="C172" s="386"/>
      <c r="D172" s="386"/>
      <c r="E172" s="386"/>
      <c r="F172" s="387"/>
      <c r="G172" s="386"/>
      <c r="H172" s="387"/>
      <c r="I172" s="386"/>
    </row>
    <row r="173" spans="1:9">
      <c r="B173" s="385"/>
      <c r="C173" s="386"/>
      <c r="D173" s="386"/>
      <c r="E173" s="386"/>
      <c r="F173" s="387"/>
      <c r="G173" s="386"/>
      <c r="H173" s="387"/>
      <c r="I173" s="386"/>
    </row>
    <row r="174" spans="1:9">
      <c r="B174" s="385"/>
      <c r="C174" s="386"/>
      <c r="D174" s="386"/>
      <c r="E174" s="386"/>
      <c r="F174" s="387"/>
      <c r="G174" s="386"/>
      <c r="H174" s="387"/>
      <c r="I174" s="386"/>
    </row>
    <row r="177" spans="1:9" ht="33" customHeight="1">
      <c r="A177" s="372" t="s">
        <v>484</v>
      </c>
      <c r="B177" s="373" t="s">
        <v>485</v>
      </c>
    </row>
    <row r="179" spans="1:9" ht="202.5" customHeight="1">
      <c r="B179" s="373" t="s">
        <v>486</v>
      </c>
    </row>
    <row r="180" spans="1:9">
      <c r="B180" s="376"/>
      <c r="C180" s="376"/>
      <c r="D180" s="376"/>
      <c r="E180" s="376"/>
      <c r="F180" s="376"/>
      <c r="G180" s="376"/>
      <c r="H180" s="376"/>
      <c r="I180" s="376"/>
    </row>
    <row r="181" spans="1:9">
      <c r="B181" s="385" t="s">
        <v>446</v>
      </c>
      <c r="C181" s="376"/>
      <c r="D181" s="376"/>
      <c r="E181" s="376"/>
      <c r="F181" s="376"/>
      <c r="G181" s="376"/>
      <c r="H181" s="376"/>
      <c r="I181" s="376"/>
    </row>
    <row r="182" spans="1:9">
      <c r="B182" s="376"/>
      <c r="C182" s="376"/>
      <c r="D182" s="376"/>
      <c r="E182" s="376"/>
      <c r="F182" s="376"/>
      <c r="G182" s="376"/>
      <c r="H182" s="376"/>
      <c r="I182" s="376"/>
    </row>
    <row r="183" spans="1:9">
      <c r="B183" s="425"/>
      <c r="C183" s="386"/>
      <c r="D183" s="386"/>
      <c r="E183" s="386"/>
      <c r="F183" s="387"/>
      <c r="G183" s="386"/>
      <c r="H183" s="387"/>
      <c r="I183" s="386"/>
    </row>
    <row r="184" spans="1:9">
      <c r="B184" s="385"/>
      <c r="C184" s="386"/>
      <c r="D184" s="386"/>
      <c r="E184" s="386"/>
      <c r="F184" s="387"/>
      <c r="G184" s="386"/>
      <c r="H184" s="387"/>
      <c r="I184" s="386"/>
    </row>
    <row r="185" spans="1:9">
      <c r="B185" s="382"/>
      <c r="C185" s="383" t="s">
        <v>15</v>
      </c>
      <c r="D185" s="383">
        <v>1</v>
      </c>
      <c r="E185" s="383" t="s">
        <v>389</v>
      </c>
      <c r="F185" s="423"/>
      <c r="G185" s="383" t="s">
        <v>164</v>
      </c>
      <c r="H185" s="384">
        <f>F185*D185</f>
        <v>0</v>
      </c>
      <c r="I185" s="383" t="s">
        <v>164</v>
      </c>
    </row>
    <row r="186" spans="1:9">
      <c r="B186" s="385"/>
      <c r="C186" s="386"/>
      <c r="D186" s="386"/>
      <c r="E186" s="386"/>
      <c r="F186" s="387"/>
      <c r="G186" s="386"/>
      <c r="H186" s="387"/>
      <c r="I186" s="386"/>
    </row>
    <row r="187" spans="1:9" ht="42.75">
      <c r="A187" s="372" t="s">
        <v>487</v>
      </c>
      <c r="B187" s="373" t="s">
        <v>488</v>
      </c>
    </row>
    <row r="189" spans="1:9">
      <c r="B189" s="385" t="s">
        <v>446</v>
      </c>
    </row>
    <row r="191" spans="1:9">
      <c r="B191" s="425"/>
    </row>
    <row r="193" spans="1:9">
      <c r="B193" s="382"/>
      <c r="C193" s="383" t="s">
        <v>15</v>
      </c>
      <c r="D193" s="383">
        <v>1</v>
      </c>
      <c r="E193" s="383" t="s">
        <v>389</v>
      </c>
      <c r="F193" s="423"/>
      <c r="G193" s="383" t="s">
        <v>164</v>
      </c>
      <c r="H193" s="384">
        <f>F193*D193</f>
        <v>0</v>
      </c>
      <c r="I193" s="383" t="s">
        <v>164</v>
      </c>
    </row>
    <row r="194" spans="1:9">
      <c r="B194" s="385"/>
      <c r="C194" s="386"/>
      <c r="D194" s="386"/>
      <c r="E194" s="386"/>
      <c r="F194" s="387"/>
      <c r="G194" s="386"/>
      <c r="H194" s="387"/>
      <c r="I194" s="386"/>
    </row>
    <row r="195" spans="1:9" ht="28.5">
      <c r="A195" s="372" t="s">
        <v>489</v>
      </c>
      <c r="B195" s="373" t="s">
        <v>490</v>
      </c>
    </row>
    <row r="197" spans="1:9">
      <c r="B197" s="373" t="s">
        <v>491</v>
      </c>
    </row>
    <row r="199" spans="1:9" ht="16.5">
      <c r="B199" s="373" t="s">
        <v>492</v>
      </c>
    </row>
    <row r="200" spans="1:9">
      <c r="B200" s="373" t="s">
        <v>493</v>
      </c>
    </row>
    <row r="201" spans="1:9">
      <c r="B201" s="373" t="s">
        <v>494</v>
      </c>
    </row>
    <row r="203" spans="1:9" ht="16.5">
      <c r="B203" s="373" t="s">
        <v>495</v>
      </c>
    </row>
    <row r="204" spans="1:9">
      <c r="B204" s="373" t="s">
        <v>493</v>
      </c>
    </row>
    <row r="205" spans="1:9">
      <c r="B205" s="373" t="s">
        <v>496</v>
      </c>
    </row>
    <row r="207" spans="1:9">
      <c r="B207" s="385" t="s">
        <v>446</v>
      </c>
      <c r="C207" s="376"/>
      <c r="D207" s="376"/>
      <c r="E207" s="376"/>
      <c r="F207" s="376"/>
      <c r="G207" s="376"/>
      <c r="H207" s="376"/>
      <c r="I207" s="376"/>
    </row>
    <row r="208" spans="1:9">
      <c r="B208" s="376"/>
      <c r="C208" s="376"/>
      <c r="D208" s="376"/>
      <c r="E208" s="376"/>
      <c r="F208" s="376"/>
      <c r="G208" s="376"/>
      <c r="H208" s="376"/>
      <c r="I208" s="376"/>
    </row>
    <row r="209" spans="1:9">
      <c r="B209" s="424"/>
      <c r="C209" s="376"/>
      <c r="D209" s="376"/>
      <c r="E209" s="376"/>
      <c r="F209" s="376"/>
      <c r="G209" s="376"/>
      <c r="H209" s="376"/>
      <c r="I209" s="376"/>
    </row>
    <row r="210" spans="1:9">
      <c r="B210" s="376"/>
      <c r="C210" s="376"/>
      <c r="D210" s="376"/>
      <c r="E210" s="376"/>
      <c r="F210" s="376"/>
      <c r="G210" s="376"/>
      <c r="H210" s="376"/>
      <c r="I210" s="376"/>
    </row>
    <row r="211" spans="1:9">
      <c r="B211" s="382"/>
      <c r="C211" s="383" t="s">
        <v>15</v>
      </c>
      <c r="D211" s="383">
        <v>1</v>
      </c>
      <c r="E211" s="383" t="s">
        <v>389</v>
      </c>
      <c r="F211" s="423"/>
      <c r="G211" s="383" t="s">
        <v>164</v>
      </c>
      <c r="H211" s="384">
        <f>F211*D211</f>
        <v>0</v>
      </c>
      <c r="I211" s="383" t="s">
        <v>164</v>
      </c>
    </row>
    <row r="212" spans="1:9">
      <c r="B212" s="385"/>
      <c r="C212" s="386"/>
      <c r="D212" s="386"/>
      <c r="E212" s="386"/>
      <c r="F212" s="387"/>
      <c r="G212" s="386"/>
      <c r="H212" s="387"/>
      <c r="I212" s="386"/>
    </row>
    <row r="213" spans="1:9">
      <c r="B213" s="376"/>
      <c r="C213" s="386"/>
      <c r="D213" s="386"/>
      <c r="E213" s="386"/>
      <c r="F213" s="387"/>
      <c r="G213" s="386"/>
      <c r="H213" s="387"/>
      <c r="I213" s="386"/>
    </row>
    <row r="214" spans="1:9" ht="57">
      <c r="A214" s="372" t="s">
        <v>497</v>
      </c>
      <c r="B214" s="373" t="s">
        <v>498</v>
      </c>
    </row>
    <row r="216" spans="1:9" ht="16.5">
      <c r="B216" s="373" t="s">
        <v>499</v>
      </c>
    </row>
    <row r="217" spans="1:9">
      <c r="B217" s="373" t="s">
        <v>500</v>
      </c>
    </row>
    <row r="218" spans="1:9">
      <c r="B218" s="373" t="s">
        <v>501</v>
      </c>
    </row>
    <row r="219" spans="1:9">
      <c r="B219" s="373" t="s">
        <v>502</v>
      </c>
    </row>
    <row r="220" spans="1:9">
      <c r="B220" s="373" t="s">
        <v>503</v>
      </c>
    </row>
    <row r="221" spans="1:9">
      <c r="B221" s="373" t="s">
        <v>504</v>
      </c>
    </row>
    <row r="222" spans="1:9">
      <c r="B222" s="373" t="s">
        <v>505</v>
      </c>
    </row>
    <row r="224" spans="1:9">
      <c r="B224" s="385" t="s">
        <v>446</v>
      </c>
    </row>
    <row r="226" spans="1:9">
      <c r="B226" s="425"/>
    </row>
    <row r="228" spans="1:9">
      <c r="B228" s="382"/>
      <c r="C228" s="383" t="s">
        <v>15</v>
      </c>
      <c r="D228" s="383">
        <v>2</v>
      </c>
      <c r="E228" s="383" t="s">
        <v>389</v>
      </c>
      <c r="F228" s="423"/>
      <c r="G228" s="383" t="s">
        <v>164</v>
      </c>
      <c r="H228" s="384">
        <f>F228*D228</f>
        <v>0</v>
      </c>
      <c r="I228" s="383" t="s">
        <v>164</v>
      </c>
    </row>
    <row r="229" spans="1:9">
      <c r="B229" s="385"/>
      <c r="C229" s="386"/>
      <c r="D229" s="386"/>
      <c r="E229" s="386"/>
      <c r="F229" s="387"/>
      <c r="G229" s="386"/>
      <c r="H229" s="387"/>
      <c r="I229" s="386"/>
    </row>
    <row r="230" spans="1:9" ht="42" customHeight="1">
      <c r="A230" s="372" t="s">
        <v>506</v>
      </c>
      <c r="B230" s="373" t="s">
        <v>507</v>
      </c>
    </row>
    <row r="232" spans="1:9">
      <c r="B232" s="385" t="s">
        <v>446</v>
      </c>
      <c r="C232" s="376"/>
      <c r="D232" s="376"/>
      <c r="E232" s="376"/>
      <c r="F232" s="376"/>
      <c r="G232" s="376"/>
      <c r="H232" s="376"/>
      <c r="I232" s="376"/>
    </row>
    <row r="233" spans="1:9">
      <c r="B233" s="376"/>
      <c r="C233" s="376"/>
      <c r="D233" s="376"/>
      <c r="E233" s="376"/>
      <c r="F233" s="376"/>
      <c r="G233" s="376"/>
      <c r="H233" s="376"/>
      <c r="I233" s="376"/>
    </row>
    <row r="234" spans="1:9">
      <c r="B234" s="424"/>
      <c r="C234" s="376"/>
      <c r="D234" s="376"/>
      <c r="E234" s="376"/>
      <c r="F234" s="376"/>
      <c r="G234" s="376"/>
      <c r="H234" s="376"/>
      <c r="I234" s="376"/>
    </row>
    <row r="235" spans="1:9">
      <c r="B235" s="385"/>
      <c r="C235" s="386"/>
      <c r="D235" s="386"/>
      <c r="E235" s="386"/>
      <c r="F235" s="387"/>
      <c r="G235" s="386"/>
      <c r="H235" s="387"/>
      <c r="I235" s="386"/>
    </row>
    <row r="236" spans="1:9">
      <c r="B236" s="382"/>
      <c r="C236" s="383" t="s">
        <v>15</v>
      </c>
      <c r="D236" s="383">
        <v>1</v>
      </c>
      <c r="E236" s="383" t="s">
        <v>389</v>
      </c>
      <c r="F236" s="423"/>
      <c r="G236" s="383" t="s">
        <v>164</v>
      </c>
      <c r="H236" s="384">
        <f>F236*D236</f>
        <v>0</v>
      </c>
      <c r="I236" s="383" t="s">
        <v>164</v>
      </c>
    </row>
    <row r="237" spans="1:9">
      <c r="B237" s="385"/>
      <c r="C237" s="386"/>
      <c r="D237" s="386"/>
      <c r="E237" s="386"/>
      <c r="F237" s="387"/>
      <c r="G237" s="386"/>
      <c r="H237" s="387"/>
      <c r="I237" s="386"/>
    </row>
    <row r="238" spans="1:9" ht="42.75">
      <c r="A238" s="372" t="s">
        <v>508</v>
      </c>
      <c r="B238" s="373" t="s">
        <v>509</v>
      </c>
    </row>
    <row r="240" spans="1:9">
      <c r="B240" s="382" t="s">
        <v>510</v>
      </c>
      <c r="C240" s="383" t="s">
        <v>15</v>
      </c>
      <c r="D240" s="383">
        <v>6</v>
      </c>
      <c r="E240" s="383" t="s">
        <v>389</v>
      </c>
      <c r="F240" s="423"/>
      <c r="G240" s="383" t="s">
        <v>164</v>
      </c>
      <c r="H240" s="384">
        <f>F240*D240</f>
        <v>0</v>
      </c>
      <c r="I240" s="383" t="s">
        <v>164</v>
      </c>
    </row>
    <row r="242" spans="1:9" ht="42.75">
      <c r="A242" s="372" t="s">
        <v>511</v>
      </c>
      <c r="B242" s="373" t="s">
        <v>512</v>
      </c>
    </row>
    <row r="244" spans="1:9">
      <c r="B244" s="382" t="s">
        <v>510</v>
      </c>
      <c r="C244" s="383" t="s">
        <v>15</v>
      </c>
      <c r="D244" s="383">
        <v>2</v>
      </c>
      <c r="E244" s="383" t="s">
        <v>389</v>
      </c>
      <c r="F244" s="423"/>
      <c r="G244" s="383" t="s">
        <v>164</v>
      </c>
      <c r="H244" s="384">
        <f>F244*D244</f>
        <v>0</v>
      </c>
      <c r="I244" s="383" t="s">
        <v>164</v>
      </c>
    </row>
    <row r="246" spans="1:9" ht="28.5">
      <c r="A246" s="372" t="s">
        <v>513</v>
      </c>
      <c r="B246" s="373" t="s">
        <v>514</v>
      </c>
    </row>
    <row r="248" spans="1:9">
      <c r="B248" s="382" t="s">
        <v>515</v>
      </c>
      <c r="C248" s="383" t="s">
        <v>15</v>
      </c>
      <c r="D248" s="383">
        <v>6</v>
      </c>
      <c r="E248" s="383" t="s">
        <v>389</v>
      </c>
      <c r="F248" s="423"/>
      <c r="G248" s="383" t="s">
        <v>164</v>
      </c>
      <c r="H248" s="384">
        <f>F248*D248</f>
        <v>0</v>
      </c>
      <c r="I248" s="383" t="s">
        <v>164</v>
      </c>
    </row>
    <row r="250" spans="1:9">
      <c r="A250" s="372" t="s">
        <v>516</v>
      </c>
      <c r="B250" s="373" t="s">
        <v>517</v>
      </c>
    </row>
    <row r="252" spans="1:9" ht="16.5">
      <c r="B252" s="382" t="s">
        <v>518</v>
      </c>
      <c r="C252" s="383" t="s">
        <v>15</v>
      </c>
      <c r="D252" s="383">
        <v>2</v>
      </c>
      <c r="E252" s="383" t="s">
        <v>389</v>
      </c>
      <c r="F252" s="423"/>
      <c r="G252" s="383" t="s">
        <v>164</v>
      </c>
      <c r="H252" s="384">
        <f>F252*D252</f>
        <v>0</v>
      </c>
      <c r="I252" s="383" t="s">
        <v>164</v>
      </c>
    </row>
    <row r="253" spans="1:9">
      <c r="B253" s="382" t="s">
        <v>519</v>
      </c>
      <c r="C253" s="383" t="s">
        <v>15</v>
      </c>
      <c r="D253" s="383">
        <v>2</v>
      </c>
      <c r="E253" s="383" t="s">
        <v>389</v>
      </c>
      <c r="F253" s="423"/>
      <c r="G253" s="383" t="s">
        <v>164</v>
      </c>
      <c r="H253" s="384">
        <f>F253*D253</f>
        <v>0</v>
      </c>
      <c r="I253" s="383" t="s">
        <v>164</v>
      </c>
    </row>
    <row r="255" spans="1:9" ht="71.25">
      <c r="A255" s="372" t="s">
        <v>520</v>
      </c>
      <c r="B255" s="373" t="s">
        <v>521</v>
      </c>
    </row>
    <row r="257" spans="1:9">
      <c r="B257" s="382" t="s">
        <v>510</v>
      </c>
      <c r="C257" s="383" t="s">
        <v>522</v>
      </c>
      <c r="D257" s="383">
        <v>36</v>
      </c>
      <c r="E257" s="383" t="s">
        <v>389</v>
      </c>
      <c r="F257" s="423"/>
      <c r="G257" s="383" t="s">
        <v>164</v>
      </c>
      <c r="H257" s="384">
        <f>F257*D257</f>
        <v>0</v>
      </c>
      <c r="I257" s="383" t="s">
        <v>164</v>
      </c>
    </row>
    <row r="258" spans="1:9">
      <c r="B258" s="385"/>
      <c r="C258" s="386"/>
      <c r="D258" s="386"/>
      <c r="E258" s="386"/>
      <c r="F258" s="387"/>
      <c r="G258" s="386"/>
      <c r="H258" s="387"/>
      <c r="I258" s="386"/>
    </row>
    <row r="259" spans="1:9" ht="42.75">
      <c r="A259" s="372" t="s">
        <v>523</v>
      </c>
      <c r="B259" s="373" t="s">
        <v>524</v>
      </c>
    </row>
    <row r="261" spans="1:9">
      <c r="B261" s="382" t="s">
        <v>510</v>
      </c>
      <c r="C261" s="383" t="s">
        <v>11</v>
      </c>
      <c r="D261" s="383">
        <v>12</v>
      </c>
      <c r="E261" s="383" t="s">
        <v>389</v>
      </c>
      <c r="F261" s="423"/>
      <c r="G261" s="383" t="s">
        <v>164</v>
      </c>
      <c r="H261" s="384">
        <f>F261*D261</f>
        <v>0</v>
      </c>
      <c r="I261" s="383" t="s">
        <v>164</v>
      </c>
    </row>
    <row r="262" spans="1:9">
      <c r="B262" s="385"/>
      <c r="C262" s="386"/>
      <c r="D262" s="386"/>
      <c r="E262" s="386"/>
      <c r="F262" s="387"/>
      <c r="G262" s="386"/>
      <c r="H262" s="387"/>
      <c r="I262" s="386"/>
    </row>
    <row r="263" spans="1:9" ht="28.5">
      <c r="A263" s="372" t="s">
        <v>525</v>
      </c>
      <c r="B263" s="385" t="s">
        <v>526</v>
      </c>
      <c r="C263" s="386"/>
      <c r="D263" s="386"/>
      <c r="E263" s="386"/>
      <c r="F263" s="387"/>
      <c r="G263" s="386"/>
      <c r="H263" s="387"/>
      <c r="I263" s="386"/>
    </row>
    <row r="264" spans="1:9">
      <c r="B264" s="385" t="s">
        <v>527</v>
      </c>
      <c r="C264" s="386"/>
      <c r="D264" s="386"/>
      <c r="E264" s="386"/>
      <c r="F264" s="387"/>
      <c r="G264" s="386"/>
      <c r="H264" s="387"/>
      <c r="I264" s="386"/>
    </row>
    <row r="265" spans="1:9">
      <c r="B265" s="385" t="s">
        <v>528</v>
      </c>
      <c r="C265" s="386"/>
      <c r="D265" s="386"/>
      <c r="E265" s="386"/>
      <c r="F265" s="387"/>
      <c r="G265" s="386"/>
      <c r="H265" s="387"/>
      <c r="I265" s="386"/>
    </row>
    <row r="266" spans="1:9">
      <c r="B266" s="385" t="s">
        <v>529</v>
      </c>
      <c r="C266" s="386"/>
      <c r="D266" s="386"/>
      <c r="E266" s="386"/>
      <c r="F266" s="387"/>
      <c r="G266" s="386"/>
      <c r="H266" s="387"/>
      <c r="I266" s="386"/>
    </row>
    <row r="267" spans="1:9">
      <c r="B267" s="385"/>
      <c r="C267" s="386"/>
      <c r="D267" s="386"/>
      <c r="E267" s="386"/>
      <c r="F267" s="387"/>
      <c r="G267" s="386"/>
      <c r="H267" s="387"/>
      <c r="I267" s="386"/>
    </row>
    <row r="268" spans="1:9">
      <c r="B268" s="382" t="s">
        <v>388</v>
      </c>
      <c r="C268" s="383"/>
      <c r="D268" s="383">
        <v>2</v>
      </c>
      <c r="E268" s="383" t="s">
        <v>389</v>
      </c>
      <c r="F268" s="423"/>
      <c r="G268" s="383" t="s">
        <v>164</v>
      </c>
      <c r="H268" s="384">
        <f>F268*D268</f>
        <v>0</v>
      </c>
      <c r="I268" s="383" t="s">
        <v>164</v>
      </c>
    </row>
    <row r="269" spans="1:9">
      <c r="B269" s="385"/>
      <c r="C269" s="386"/>
      <c r="D269" s="386"/>
      <c r="E269" s="386"/>
      <c r="F269" s="387"/>
      <c r="G269" s="386"/>
      <c r="H269" s="387"/>
      <c r="I269" s="386"/>
    </row>
    <row r="270" spans="1:9" ht="42.75">
      <c r="A270" s="372" t="s">
        <v>530</v>
      </c>
      <c r="B270" s="373" t="s">
        <v>531</v>
      </c>
    </row>
    <row r="272" spans="1:9">
      <c r="B272" s="382" t="s">
        <v>532</v>
      </c>
      <c r="C272" s="383" t="s">
        <v>522</v>
      </c>
      <c r="D272" s="383">
        <v>12</v>
      </c>
      <c r="E272" s="383" t="s">
        <v>389</v>
      </c>
      <c r="F272" s="423"/>
      <c r="G272" s="383" t="s">
        <v>164</v>
      </c>
      <c r="H272" s="384">
        <f>F272*D272</f>
        <v>0</v>
      </c>
      <c r="I272" s="383" t="s">
        <v>164</v>
      </c>
    </row>
    <row r="274" spans="1:9" ht="47.25">
      <c r="A274" s="372" t="s">
        <v>533</v>
      </c>
      <c r="B274" s="373" t="s">
        <v>534</v>
      </c>
    </row>
    <row r="276" spans="1:9">
      <c r="B276" s="382" t="s">
        <v>388</v>
      </c>
      <c r="C276" s="383"/>
      <c r="D276" s="383">
        <v>1</v>
      </c>
      <c r="E276" s="383" t="s">
        <v>389</v>
      </c>
      <c r="F276" s="423"/>
      <c r="G276" s="383" t="s">
        <v>164</v>
      </c>
      <c r="H276" s="384">
        <f>F276*D276</f>
        <v>0</v>
      </c>
      <c r="I276" s="383" t="s">
        <v>164</v>
      </c>
    </row>
    <row r="278" spans="1:9" ht="57">
      <c r="A278" s="372" t="s">
        <v>535</v>
      </c>
      <c r="B278" s="373" t="s">
        <v>536</v>
      </c>
    </row>
    <row r="280" spans="1:9">
      <c r="B280" s="382"/>
      <c r="C280" s="383" t="s">
        <v>459</v>
      </c>
      <c r="D280" s="383">
        <v>8</v>
      </c>
      <c r="E280" s="383" t="s">
        <v>389</v>
      </c>
      <c r="F280" s="423"/>
      <c r="G280" s="383" t="s">
        <v>164</v>
      </c>
      <c r="H280" s="384">
        <f>F280*D280</f>
        <v>0</v>
      </c>
      <c r="I280" s="383" t="s">
        <v>164</v>
      </c>
    </row>
    <row r="282" spans="1:9" ht="85.5">
      <c r="A282" s="372" t="s">
        <v>537</v>
      </c>
      <c r="B282" s="373" t="s">
        <v>538</v>
      </c>
    </row>
    <row r="284" spans="1:9">
      <c r="B284" s="382" t="s">
        <v>388</v>
      </c>
      <c r="C284" s="383"/>
      <c r="D284" s="383">
        <v>1</v>
      </c>
      <c r="E284" s="383" t="s">
        <v>389</v>
      </c>
      <c r="F284" s="423"/>
      <c r="G284" s="383" t="s">
        <v>164</v>
      </c>
      <c r="H284" s="384">
        <f>F284*D284</f>
        <v>0</v>
      </c>
      <c r="I284" s="383" t="s">
        <v>164</v>
      </c>
    </row>
    <row r="285" spans="1:9">
      <c r="B285" s="385"/>
      <c r="C285" s="386"/>
      <c r="D285" s="386"/>
      <c r="E285" s="386"/>
      <c r="F285" s="387"/>
      <c r="G285" s="386"/>
      <c r="H285" s="387"/>
      <c r="I285" s="386"/>
    </row>
    <row r="286" spans="1:9">
      <c r="B286" s="385"/>
      <c r="C286" s="386"/>
      <c r="D286" s="386"/>
      <c r="E286" s="386"/>
      <c r="F286" s="387"/>
      <c r="G286" s="386"/>
      <c r="H286" s="387"/>
      <c r="I286" s="386"/>
    </row>
    <row r="287" spans="1:9">
      <c r="B287" s="385"/>
      <c r="C287" s="386"/>
      <c r="D287" s="386"/>
      <c r="E287" s="386"/>
      <c r="F287" s="387"/>
      <c r="G287" s="386"/>
      <c r="H287" s="387"/>
      <c r="I287" s="386"/>
    </row>
    <row r="288" spans="1:9" ht="50.25" customHeight="1">
      <c r="A288" s="372" t="s">
        <v>539</v>
      </c>
      <c r="B288" s="373" t="s">
        <v>540</v>
      </c>
    </row>
    <row r="289" spans="1:9" ht="12" customHeight="1"/>
    <row r="290" spans="1:9">
      <c r="B290" s="382" t="s">
        <v>388</v>
      </c>
      <c r="C290" s="383"/>
      <c r="D290" s="383">
        <v>1</v>
      </c>
      <c r="E290" s="383" t="s">
        <v>389</v>
      </c>
      <c r="F290" s="423"/>
      <c r="G290" s="383" t="s">
        <v>164</v>
      </c>
      <c r="H290" s="384">
        <f>F290*D290</f>
        <v>0</v>
      </c>
      <c r="I290" s="383" t="s">
        <v>164</v>
      </c>
    </row>
    <row r="292" spans="1:9" ht="28.5">
      <c r="A292" s="372" t="s">
        <v>541</v>
      </c>
      <c r="B292" s="373" t="s">
        <v>542</v>
      </c>
    </row>
    <row r="294" spans="1:9">
      <c r="B294" s="382"/>
      <c r="C294" s="383" t="s">
        <v>543</v>
      </c>
      <c r="D294" s="383">
        <v>100</v>
      </c>
      <c r="E294" s="383" t="s">
        <v>389</v>
      </c>
      <c r="F294" s="423"/>
      <c r="G294" s="383" t="s">
        <v>164</v>
      </c>
      <c r="H294" s="384">
        <f>F294*D294</f>
        <v>0</v>
      </c>
      <c r="I294" s="383" t="s">
        <v>164</v>
      </c>
    </row>
    <row r="295" spans="1:9">
      <c r="B295" s="385"/>
      <c r="C295" s="386"/>
      <c r="D295" s="386"/>
      <c r="E295" s="386"/>
      <c r="F295" s="387"/>
      <c r="G295" s="386"/>
      <c r="H295" s="387"/>
      <c r="I295" s="386"/>
    </row>
    <row r="296" spans="1:9">
      <c r="A296" s="372" t="s">
        <v>544</v>
      </c>
      <c r="B296" s="373" t="s">
        <v>545</v>
      </c>
    </row>
    <row r="298" spans="1:9">
      <c r="B298" s="382" t="s">
        <v>388</v>
      </c>
      <c r="C298" s="383"/>
      <c r="D298" s="383">
        <v>1</v>
      </c>
      <c r="E298" s="383" t="s">
        <v>389</v>
      </c>
      <c r="F298" s="423"/>
      <c r="G298" s="383" t="s">
        <v>164</v>
      </c>
      <c r="H298" s="384">
        <f>F298*D298</f>
        <v>0</v>
      </c>
      <c r="I298" s="383" t="s">
        <v>164</v>
      </c>
    </row>
    <row r="299" spans="1:9">
      <c r="B299" s="385"/>
      <c r="C299" s="386"/>
      <c r="D299" s="386"/>
      <c r="E299" s="386"/>
      <c r="F299" s="387"/>
      <c r="G299" s="386"/>
      <c r="H299" s="387"/>
      <c r="I299" s="386"/>
    </row>
    <row r="300" spans="1:9" ht="42.75" customHeight="1">
      <c r="A300" s="372" t="s">
        <v>546</v>
      </c>
      <c r="B300" s="373" t="s">
        <v>547</v>
      </c>
    </row>
    <row r="302" spans="1:9">
      <c r="B302" s="382" t="s">
        <v>388</v>
      </c>
      <c r="C302" s="383"/>
      <c r="D302" s="383">
        <v>1</v>
      </c>
      <c r="E302" s="383" t="s">
        <v>389</v>
      </c>
      <c r="F302" s="423"/>
      <c r="G302" s="383" t="s">
        <v>164</v>
      </c>
      <c r="H302" s="384">
        <f>F302*D302</f>
        <v>0</v>
      </c>
      <c r="I302" s="383" t="s">
        <v>164</v>
      </c>
    </row>
    <row r="304" spans="1:9" s="381" customFormat="1" ht="14.25">
      <c r="A304" s="372"/>
      <c r="B304" s="373"/>
      <c r="C304" s="374"/>
      <c r="D304" s="374"/>
      <c r="E304" s="374"/>
      <c r="F304" s="375"/>
      <c r="G304" s="374"/>
      <c r="H304" s="375"/>
      <c r="I304" s="374"/>
    </row>
    <row r="305" spans="1:9">
      <c r="A305" s="388"/>
      <c r="B305" s="389" t="s">
        <v>548</v>
      </c>
      <c r="C305" s="390"/>
      <c r="D305" s="390"/>
      <c r="E305" s="390"/>
      <c r="F305" s="391"/>
      <c r="G305" s="390"/>
      <c r="H305" s="392">
        <f>SUM(H109:H304)</f>
        <v>0</v>
      </c>
      <c r="I305" s="390" t="s">
        <v>164</v>
      </c>
    </row>
    <row r="306" spans="1:9">
      <c r="F306" s="402"/>
      <c r="H306" s="402"/>
    </row>
    <row r="307" spans="1:9" s="381" customFormat="1">
      <c r="A307" s="372"/>
      <c r="B307" s="373"/>
      <c r="C307" s="374"/>
      <c r="D307" s="374"/>
      <c r="E307" s="374"/>
      <c r="F307" s="402"/>
      <c r="G307" s="374"/>
      <c r="H307" s="402"/>
      <c r="I307" s="374"/>
    </row>
    <row r="308" spans="1:9">
      <c r="A308" s="377" t="s">
        <v>4</v>
      </c>
      <c r="B308" s="378" t="s">
        <v>549</v>
      </c>
      <c r="C308" s="379"/>
      <c r="D308" s="379"/>
      <c r="E308" s="379"/>
      <c r="F308" s="403"/>
      <c r="G308" s="379"/>
      <c r="H308" s="403"/>
      <c r="I308" s="379"/>
    </row>
    <row r="309" spans="1:9">
      <c r="A309" s="377"/>
      <c r="B309" s="378"/>
      <c r="C309" s="379"/>
      <c r="D309" s="379"/>
      <c r="E309" s="379"/>
      <c r="F309" s="403"/>
      <c r="G309" s="379"/>
      <c r="H309" s="403"/>
      <c r="I309" s="379"/>
    </row>
    <row r="310" spans="1:9" ht="45" customHeight="1">
      <c r="A310" s="372" t="s">
        <v>550</v>
      </c>
      <c r="B310" s="373" t="s">
        <v>551</v>
      </c>
      <c r="F310" s="402"/>
      <c r="H310" s="402"/>
    </row>
    <row r="311" spans="1:9" ht="28.5">
      <c r="B311" s="373" t="s">
        <v>552</v>
      </c>
      <c r="H311" s="402"/>
    </row>
    <row r="312" spans="1:9">
      <c r="H312" s="402"/>
    </row>
    <row r="313" spans="1:9">
      <c r="B313" s="382" t="s">
        <v>553</v>
      </c>
      <c r="C313" s="383" t="s">
        <v>522</v>
      </c>
      <c r="D313" s="383">
        <v>10</v>
      </c>
      <c r="E313" s="383" t="s">
        <v>389</v>
      </c>
      <c r="F313" s="423"/>
      <c r="G313" s="383" t="s">
        <v>164</v>
      </c>
      <c r="H313" s="384">
        <f>F313*D313</f>
        <v>0</v>
      </c>
      <c r="I313" s="383" t="s">
        <v>164</v>
      </c>
    </row>
    <row r="314" spans="1:9">
      <c r="B314" s="382" t="s">
        <v>554</v>
      </c>
      <c r="C314" s="383" t="s">
        <v>522</v>
      </c>
      <c r="D314" s="383">
        <v>75</v>
      </c>
      <c r="E314" s="383" t="s">
        <v>389</v>
      </c>
      <c r="F314" s="423"/>
      <c r="G314" s="383" t="s">
        <v>164</v>
      </c>
      <c r="H314" s="384">
        <f>F314*D314</f>
        <v>0</v>
      </c>
      <c r="I314" s="383" t="s">
        <v>164</v>
      </c>
    </row>
    <row r="315" spans="1:9">
      <c r="H315" s="402"/>
    </row>
    <row r="316" spans="1:9" ht="57">
      <c r="A316" s="372" t="s">
        <v>555</v>
      </c>
      <c r="B316" s="373" t="s">
        <v>556</v>
      </c>
      <c r="H316" s="402"/>
    </row>
    <row r="317" spans="1:9">
      <c r="H317" s="402"/>
    </row>
    <row r="318" spans="1:9">
      <c r="B318" s="382" t="s">
        <v>557</v>
      </c>
      <c r="C318" s="383" t="s">
        <v>459</v>
      </c>
      <c r="D318" s="383">
        <v>1</v>
      </c>
      <c r="E318" s="383" t="s">
        <v>389</v>
      </c>
      <c r="F318" s="423"/>
      <c r="G318" s="383" t="s">
        <v>164</v>
      </c>
      <c r="H318" s="384">
        <f>F318*D318</f>
        <v>0</v>
      </c>
      <c r="I318" s="383" t="s">
        <v>164</v>
      </c>
    </row>
    <row r="319" spans="1:9">
      <c r="B319" s="385"/>
      <c r="C319" s="386"/>
      <c r="D319" s="386"/>
      <c r="E319" s="386"/>
      <c r="F319" s="387"/>
      <c r="G319" s="386"/>
      <c r="H319" s="387"/>
      <c r="I319" s="386"/>
    </row>
    <row r="320" spans="1:9" ht="57">
      <c r="A320" s="372" t="s">
        <v>558</v>
      </c>
      <c r="B320" s="385" t="s">
        <v>559</v>
      </c>
      <c r="C320" s="386"/>
      <c r="D320" s="386"/>
      <c r="E320" s="386"/>
      <c r="F320" s="387"/>
      <c r="G320" s="386"/>
      <c r="H320" s="387"/>
      <c r="I320" s="386"/>
    </row>
    <row r="321" spans="1:9">
      <c r="B321" s="385"/>
      <c r="C321" s="386"/>
      <c r="D321" s="386"/>
      <c r="E321" s="386"/>
      <c r="F321" s="387"/>
      <c r="G321" s="386"/>
      <c r="H321" s="387"/>
      <c r="I321" s="386"/>
    </row>
    <row r="322" spans="1:9">
      <c r="B322" s="382" t="s">
        <v>560</v>
      </c>
      <c r="C322" s="383" t="s">
        <v>459</v>
      </c>
      <c r="D322" s="383">
        <v>4</v>
      </c>
      <c r="E322" s="383" t="s">
        <v>389</v>
      </c>
      <c r="F322" s="423"/>
      <c r="G322" s="383" t="s">
        <v>164</v>
      </c>
      <c r="H322" s="384">
        <f>F322*D322</f>
        <v>0</v>
      </c>
      <c r="I322" s="383" t="s">
        <v>164</v>
      </c>
    </row>
    <row r="323" spans="1:9">
      <c r="B323" s="382" t="s">
        <v>560</v>
      </c>
      <c r="C323" s="383" t="s">
        <v>459</v>
      </c>
      <c r="D323" s="383">
        <v>4</v>
      </c>
      <c r="E323" s="383" t="s">
        <v>389</v>
      </c>
      <c r="F323" s="423"/>
      <c r="G323" s="383" t="s">
        <v>164</v>
      </c>
      <c r="H323" s="384">
        <f>F323*D323</f>
        <v>0</v>
      </c>
      <c r="I323" s="383" t="s">
        <v>164</v>
      </c>
    </row>
    <row r="324" spans="1:9">
      <c r="B324" s="385"/>
      <c r="C324" s="386"/>
      <c r="D324" s="386"/>
      <c r="E324" s="386"/>
      <c r="F324" s="387"/>
      <c r="G324" s="386"/>
      <c r="H324" s="387"/>
      <c r="I324" s="386"/>
    </row>
    <row r="325" spans="1:9" ht="71.25">
      <c r="A325" s="372" t="s">
        <v>561</v>
      </c>
      <c r="B325" s="385" t="s">
        <v>562</v>
      </c>
      <c r="C325" s="386"/>
      <c r="D325" s="386"/>
      <c r="E325" s="386"/>
      <c r="F325" s="387"/>
      <c r="G325" s="386"/>
      <c r="H325" s="387"/>
      <c r="I325" s="386"/>
    </row>
    <row r="326" spans="1:9">
      <c r="B326" s="385"/>
      <c r="C326" s="386"/>
      <c r="D326" s="386"/>
      <c r="E326" s="386"/>
      <c r="F326" s="387"/>
      <c r="G326" s="386"/>
      <c r="H326" s="387"/>
      <c r="I326" s="386"/>
    </row>
    <row r="327" spans="1:9">
      <c r="B327" s="382" t="s">
        <v>563</v>
      </c>
      <c r="C327" s="383" t="s">
        <v>459</v>
      </c>
      <c r="D327" s="383">
        <v>1</v>
      </c>
      <c r="E327" s="383" t="s">
        <v>389</v>
      </c>
      <c r="F327" s="423"/>
      <c r="G327" s="383" t="s">
        <v>164</v>
      </c>
      <c r="H327" s="384">
        <f>F327*D327</f>
        <v>0</v>
      </c>
      <c r="I327" s="383" t="s">
        <v>164</v>
      </c>
    </row>
    <row r="328" spans="1:9">
      <c r="B328" s="382" t="s">
        <v>564</v>
      </c>
      <c r="C328" s="383" t="s">
        <v>459</v>
      </c>
      <c r="D328" s="383">
        <v>2</v>
      </c>
      <c r="E328" s="383" t="s">
        <v>389</v>
      </c>
      <c r="F328" s="423"/>
      <c r="G328" s="383" t="s">
        <v>164</v>
      </c>
      <c r="H328" s="384">
        <f>F328*D328</f>
        <v>0</v>
      </c>
      <c r="I328" s="383" t="s">
        <v>164</v>
      </c>
    </row>
    <row r="329" spans="1:9">
      <c r="B329" s="385"/>
      <c r="C329" s="386"/>
      <c r="D329" s="386"/>
      <c r="E329" s="386"/>
      <c r="F329" s="387"/>
      <c r="G329" s="386"/>
      <c r="H329" s="387"/>
      <c r="I329" s="386"/>
    </row>
    <row r="330" spans="1:9">
      <c r="A330" s="372" t="s">
        <v>565</v>
      </c>
      <c r="B330" s="385" t="s">
        <v>566</v>
      </c>
      <c r="C330" s="386"/>
      <c r="D330" s="386"/>
      <c r="E330" s="386"/>
      <c r="F330" s="387"/>
      <c r="G330" s="386"/>
      <c r="H330" s="387"/>
      <c r="I330" s="386"/>
    </row>
    <row r="331" spans="1:9">
      <c r="B331" s="385"/>
      <c r="C331" s="386"/>
      <c r="D331" s="386"/>
      <c r="E331" s="386"/>
      <c r="F331" s="387"/>
      <c r="G331" s="386"/>
      <c r="H331" s="387"/>
      <c r="I331" s="386"/>
    </row>
    <row r="332" spans="1:9">
      <c r="B332" s="382" t="s">
        <v>564</v>
      </c>
      <c r="C332" s="383" t="s">
        <v>459</v>
      </c>
      <c r="D332" s="383">
        <v>1</v>
      </c>
      <c r="E332" s="383" t="s">
        <v>389</v>
      </c>
      <c r="F332" s="423"/>
      <c r="G332" s="383" t="s">
        <v>164</v>
      </c>
      <c r="H332" s="384">
        <f>F332*D332</f>
        <v>0</v>
      </c>
      <c r="I332" s="383" t="s">
        <v>164</v>
      </c>
    </row>
    <row r="333" spans="1:9">
      <c r="B333" s="385"/>
      <c r="C333" s="386"/>
      <c r="D333" s="386"/>
      <c r="E333" s="386"/>
      <c r="F333" s="387"/>
      <c r="G333" s="386"/>
      <c r="H333" s="387"/>
      <c r="I333" s="386"/>
    </row>
    <row r="334" spans="1:9">
      <c r="A334" s="372" t="s">
        <v>567</v>
      </c>
      <c r="B334" s="385" t="s">
        <v>568</v>
      </c>
      <c r="C334" s="386"/>
      <c r="D334" s="386"/>
      <c r="E334" s="386"/>
      <c r="F334" s="387"/>
      <c r="G334" s="386"/>
      <c r="H334" s="387"/>
      <c r="I334" s="386"/>
    </row>
    <row r="335" spans="1:9">
      <c r="B335" s="385"/>
      <c r="C335" s="386"/>
      <c r="D335" s="386"/>
      <c r="E335" s="386"/>
      <c r="F335" s="387"/>
      <c r="G335" s="386"/>
      <c r="H335" s="387"/>
      <c r="I335" s="386"/>
    </row>
    <row r="336" spans="1:9">
      <c r="B336" s="382" t="s">
        <v>569</v>
      </c>
      <c r="C336" s="383" t="s">
        <v>459</v>
      </c>
      <c r="D336" s="383">
        <v>5</v>
      </c>
      <c r="E336" s="383" t="s">
        <v>389</v>
      </c>
      <c r="F336" s="423"/>
      <c r="G336" s="383" t="s">
        <v>164</v>
      </c>
      <c r="H336" s="384">
        <f>F336*D336</f>
        <v>0</v>
      </c>
      <c r="I336" s="383" t="s">
        <v>164</v>
      </c>
    </row>
    <row r="337" spans="1:9">
      <c r="B337" s="382" t="s">
        <v>570</v>
      </c>
      <c r="C337" s="383" t="s">
        <v>459</v>
      </c>
      <c r="D337" s="383">
        <v>28</v>
      </c>
      <c r="E337" s="383" t="s">
        <v>389</v>
      </c>
      <c r="F337" s="423"/>
      <c r="G337" s="383" t="s">
        <v>164</v>
      </c>
      <c r="H337" s="384">
        <f>F337*D337</f>
        <v>0</v>
      </c>
      <c r="I337" s="383" t="s">
        <v>164</v>
      </c>
    </row>
    <row r="338" spans="1:9">
      <c r="B338" s="385"/>
      <c r="C338" s="386"/>
      <c r="D338" s="386"/>
      <c r="E338" s="386"/>
      <c r="F338" s="387"/>
      <c r="G338" s="386"/>
      <c r="H338" s="387"/>
      <c r="I338" s="386"/>
    </row>
    <row r="339" spans="1:9" ht="28.5">
      <c r="A339" s="372" t="s">
        <v>571</v>
      </c>
      <c r="B339" s="385" t="s">
        <v>572</v>
      </c>
      <c r="C339" s="386"/>
      <c r="D339" s="386"/>
      <c r="E339" s="386"/>
      <c r="F339" s="387"/>
      <c r="G339" s="386"/>
      <c r="H339" s="387"/>
      <c r="I339" s="386"/>
    </row>
    <row r="340" spans="1:9">
      <c r="B340" s="385"/>
      <c r="C340" s="386"/>
      <c r="D340" s="386"/>
      <c r="E340" s="386"/>
      <c r="F340" s="387"/>
      <c r="G340" s="386"/>
      <c r="H340" s="387"/>
      <c r="I340" s="386"/>
    </row>
    <row r="341" spans="1:9">
      <c r="B341" s="385" t="s">
        <v>446</v>
      </c>
      <c r="C341" s="386"/>
      <c r="D341" s="386"/>
      <c r="E341" s="386"/>
      <c r="F341" s="387"/>
      <c r="G341" s="386"/>
      <c r="H341" s="387"/>
      <c r="I341" s="386"/>
    </row>
    <row r="342" spans="1:9">
      <c r="B342" s="385"/>
      <c r="C342" s="386"/>
      <c r="D342" s="386"/>
      <c r="E342" s="386"/>
      <c r="F342" s="387"/>
      <c r="G342" s="386"/>
      <c r="H342" s="387"/>
      <c r="I342" s="386"/>
    </row>
    <row r="343" spans="1:9">
      <c r="B343" s="425"/>
      <c r="C343" s="386"/>
      <c r="D343" s="386"/>
      <c r="E343" s="386"/>
      <c r="F343" s="387"/>
      <c r="G343" s="386"/>
      <c r="H343" s="387"/>
      <c r="I343" s="386"/>
    </row>
    <row r="344" spans="1:9">
      <c r="B344" s="385"/>
      <c r="C344" s="386"/>
      <c r="D344" s="386"/>
      <c r="E344" s="386"/>
      <c r="F344" s="387"/>
      <c r="G344" s="386"/>
      <c r="H344" s="387"/>
      <c r="I344" s="386"/>
    </row>
    <row r="345" spans="1:9">
      <c r="B345" s="382" t="s">
        <v>573</v>
      </c>
      <c r="C345" s="383" t="s">
        <v>459</v>
      </c>
      <c r="D345" s="383">
        <v>1</v>
      </c>
      <c r="E345" s="383" t="s">
        <v>389</v>
      </c>
      <c r="F345" s="423"/>
      <c r="G345" s="383" t="s">
        <v>164</v>
      </c>
      <c r="H345" s="384">
        <f>F345*D345</f>
        <v>0</v>
      </c>
      <c r="I345" s="383" t="s">
        <v>164</v>
      </c>
    </row>
    <row r="346" spans="1:9">
      <c r="B346" s="385"/>
      <c r="C346" s="386"/>
      <c r="D346" s="386"/>
      <c r="E346" s="386"/>
      <c r="F346" s="387"/>
      <c r="G346" s="386"/>
      <c r="H346" s="387"/>
      <c r="I346" s="386"/>
    </row>
    <row r="347" spans="1:9">
      <c r="B347" s="385"/>
      <c r="C347" s="386"/>
      <c r="D347" s="386"/>
      <c r="E347" s="386"/>
      <c r="F347" s="387"/>
      <c r="G347" s="386"/>
      <c r="H347" s="387"/>
      <c r="I347" s="386"/>
    </row>
    <row r="348" spans="1:9" ht="114">
      <c r="A348" s="372" t="s">
        <v>574</v>
      </c>
      <c r="B348" s="385" t="s">
        <v>575</v>
      </c>
      <c r="C348" s="386"/>
      <c r="D348" s="386"/>
      <c r="E348" s="386"/>
      <c r="F348" s="387"/>
      <c r="G348" s="386"/>
      <c r="H348" s="387"/>
      <c r="I348" s="386"/>
    </row>
    <row r="349" spans="1:9" ht="15.75">
      <c r="A349" s="404"/>
      <c r="B349" s="405" t="s">
        <v>576</v>
      </c>
      <c r="C349" s="404"/>
      <c r="D349" s="404"/>
      <c r="E349" s="404"/>
      <c r="F349" s="406"/>
      <c r="G349" s="404"/>
      <c r="H349" s="402"/>
      <c r="I349" s="404"/>
    </row>
    <row r="350" spans="1:9" ht="16.5">
      <c r="A350" s="404"/>
      <c r="B350" s="405" t="s">
        <v>577</v>
      </c>
      <c r="C350" s="404"/>
      <c r="D350" s="404"/>
      <c r="E350" s="404"/>
      <c r="F350" s="406"/>
      <c r="G350" s="404"/>
      <c r="H350" s="402"/>
      <c r="I350" s="404"/>
    </row>
    <row r="351" spans="1:9" ht="16.5">
      <c r="A351" s="404"/>
      <c r="B351" s="407" t="s">
        <v>578</v>
      </c>
      <c r="C351" s="404"/>
      <c r="D351" s="404"/>
      <c r="E351" s="404"/>
      <c r="F351" s="406"/>
      <c r="G351" s="404"/>
      <c r="H351" s="402"/>
      <c r="I351" s="404"/>
    </row>
    <row r="352" spans="1:9" ht="15.75">
      <c r="A352" s="404"/>
      <c r="B352" s="408" t="s">
        <v>579</v>
      </c>
      <c r="C352" s="404"/>
      <c r="D352" s="404"/>
      <c r="E352" s="404"/>
      <c r="F352" s="406"/>
      <c r="G352" s="404"/>
      <c r="H352" s="402"/>
      <c r="I352" s="404"/>
    </row>
    <row r="353" spans="1:9" ht="15.75">
      <c r="A353" s="404"/>
      <c r="B353" s="408" t="s">
        <v>580</v>
      </c>
      <c r="C353" s="404"/>
      <c r="D353" s="404"/>
      <c r="E353" s="404"/>
      <c r="F353" s="406"/>
      <c r="G353" s="404"/>
      <c r="H353" s="402"/>
      <c r="I353" s="404"/>
    </row>
    <row r="354" spans="1:9" ht="15.75">
      <c r="A354" s="409"/>
      <c r="B354" s="408"/>
      <c r="C354" s="404"/>
      <c r="D354" s="404"/>
      <c r="E354" s="404"/>
      <c r="F354" s="406"/>
      <c r="G354" s="404"/>
      <c r="H354" s="402"/>
      <c r="I354" s="404"/>
    </row>
    <row r="355" spans="1:9">
      <c r="B355" s="385" t="s">
        <v>446</v>
      </c>
      <c r="C355" s="376"/>
      <c r="D355" s="376"/>
      <c r="E355" s="376"/>
      <c r="F355" s="376"/>
      <c r="G355" s="376"/>
      <c r="H355" s="376"/>
    </row>
    <row r="356" spans="1:9">
      <c r="B356" s="376"/>
      <c r="C356" s="376"/>
      <c r="D356" s="376"/>
      <c r="E356" s="376"/>
      <c r="F356" s="376"/>
      <c r="G356" s="376"/>
      <c r="H356" s="376"/>
      <c r="I356" s="386"/>
    </row>
    <row r="357" spans="1:9">
      <c r="B357" s="424"/>
      <c r="C357" s="376"/>
      <c r="D357" s="376"/>
      <c r="E357" s="376"/>
      <c r="F357" s="376"/>
      <c r="G357" s="376"/>
      <c r="H357" s="376"/>
      <c r="I357" s="386"/>
    </row>
    <row r="358" spans="1:9">
      <c r="B358" s="376"/>
      <c r="C358" s="376"/>
      <c r="D358" s="376"/>
      <c r="E358" s="376"/>
      <c r="F358" s="376"/>
      <c r="G358" s="376"/>
      <c r="H358" s="376"/>
      <c r="I358" s="386"/>
    </row>
    <row r="359" spans="1:9">
      <c r="B359" s="382"/>
      <c r="C359" s="383" t="s">
        <v>459</v>
      </c>
      <c r="D359" s="383">
        <v>1</v>
      </c>
      <c r="E359" s="383" t="s">
        <v>389</v>
      </c>
      <c r="F359" s="423"/>
      <c r="G359" s="383" t="s">
        <v>164</v>
      </c>
      <c r="H359" s="384">
        <f>F359*D359</f>
        <v>0</v>
      </c>
      <c r="I359" s="383" t="s">
        <v>164</v>
      </c>
    </row>
    <row r="360" spans="1:9">
      <c r="B360" s="385"/>
      <c r="C360" s="386"/>
      <c r="D360" s="386"/>
      <c r="E360" s="386"/>
      <c r="F360" s="387"/>
      <c r="G360" s="386"/>
      <c r="H360" s="387"/>
      <c r="I360" s="386"/>
    </row>
    <row r="361" spans="1:9" ht="149.25" customHeight="1">
      <c r="A361" s="410">
        <v>3.9</v>
      </c>
      <c r="B361" s="408" t="s">
        <v>581</v>
      </c>
      <c r="C361" s="404"/>
      <c r="D361" s="404"/>
      <c r="E361" s="404"/>
      <c r="F361" s="406"/>
      <c r="G361" s="404"/>
      <c r="H361" s="402"/>
      <c r="I361" s="404"/>
    </row>
    <row r="362" spans="1:9" ht="15.75">
      <c r="A362" s="409"/>
      <c r="B362" s="408"/>
      <c r="C362" s="404"/>
      <c r="D362" s="404"/>
      <c r="E362" s="404"/>
      <c r="F362" s="406"/>
      <c r="G362" s="404"/>
      <c r="H362" s="402"/>
      <c r="I362" s="404"/>
    </row>
    <row r="363" spans="1:9">
      <c r="B363" s="385" t="s">
        <v>446</v>
      </c>
      <c r="C363" s="376"/>
      <c r="D363" s="376"/>
      <c r="E363" s="376"/>
      <c r="F363" s="376"/>
      <c r="G363" s="376"/>
      <c r="H363" s="376"/>
      <c r="I363" s="376"/>
    </row>
    <row r="364" spans="1:9">
      <c r="B364" s="376"/>
      <c r="C364" s="376"/>
      <c r="D364" s="376"/>
      <c r="E364" s="376"/>
      <c r="F364" s="376"/>
      <c r="G364" s="376"/>
      <c r="H364" s="376"/>
      <c r="I364" s="376"/>
    </row>
    <row r="365" spans="1:9">
      <c r="B365" s="424"/>
      <c r="C365" s="376"/>
      <c r="D365" s="376"/>
      <c r="E365" s="376"/>
      <c r="F365" s="376"/>
      <c r="G365" s="376"/>
      <c r="H365" s="376"/>
      <c r="I365" s="376"/>
    </row>
    <row r="366" spans="1:9" ht="15.75" customHeight="1">
      <c r="B366" s="376"/>
      <c r="C366" s="376"/>
      <c r="D366" s="376"/>
      <c r="E366" s="376"/>
      <c r="F366" s="376"/>
      <c r="G366" s="376"/>
      <c r="H366" s="376"/>
      <c r="I366" s="376"/>
    </row>
    <row r="367" spans="1:9" ht="15.75" customHeight="1">
      <c r="B367" s="382"/>
      <c r="C367" s="383" t="s">
        <v>459</v>
      </c>
      <c r="D367" s="383">
        <v>1</v>
      </c>
      <c r="E367" s="383" t="s">
        <v>389</v>
      </c>
      <c r="F367" s="423"/>
      <c r="G367" s="383" t="s">
        <v>164</v>
      </c>
      <c r="H367" s="384">
        <f>F367*D367</f>
        <v>0</v>
      </c>
      <c r="I367" s="383" t="s">
        <v>164</v>
      </c>
    </row>
    <row r="368" spans="1:9" ht="15.75" customHeight="1">
      <c r="B368" s="385"/>
      <c r="C368" s="386"/>
      <c r="D368" s="386"/>
      <c r="E368" s="386"/>
      <c r="F368" s="387"/>
      <c r="G368" s="386"/>
      <c r="H368" s="387"/>
      <c r="I368" s="386"/>
    </row>
    <row r="369" spans="1:9" ht="42.75">
      <c r="A369" s="372" t="s">
        <v>582</v>
      </c>
      <c r="B369" s="385" t="s">
        <v>583</v>
      </c>
      <c r="C369" s="386"/>
      <c r="D369" s="386"/>
      <c r="E369" s="386"/>
      <c r="F369" s="387"/>
      <c r="G369" s="386"/>
      <c r="H369" s="387"/>
      <c r="I369" s="386"/>
    </row>
    <row r="370" spans="1:9">
      <c r="B370" s="385"/>
      <c r="C370" s="386"/>
      <c r="D370" s="386"/>
      <c r="E370" s="386"/>
      <c r="F370" s="387"/>
      <c r="G370" s="386"/>
      <c r="H370" s="387"/>
      <c r="I370" s="386"/>
    </row>
    <row r="371" spans="1:9">
      <c r="B371" s="385" t="s">
        <v>446</v>
      </c>
    </row>
    <row r="373" spans="1:9">
      <c r="B373" s="425"/>
    </row>
    <row r="374" spans="1:9">
      <c r="B374" s="385"/>
      <c r="C374" s="386"/>
      <c r="D374" s="386"/>
      <c r="E374" s="386"/>
      <c r="F374" s="387"/>
      <c r="G374" s="386"/>
      <c r="H374" s="387"/>
      <c r="I374" s="386"/>
    </row>
    <row r="375" spans="1:9">
      <c r="B375" s="382"/>
      <c r="C375" s="383" t="s">
        <v>459</v>
      </c>
      <c r="D375" s="383">
        <v>1</v>
      </c>
      <c r="E375" s="383" t="s">
        <v>389</v>
      </c>
      <c r="F375" s="423"/>
      <c r="G375" s="383" t="s">
        <v>164</v>
      </c>
      <c r="H375" s="384">
        <f>F375*D375</f>
        <v>0</v>
      </c>
      <c r="I375" s="383" t="s">
        <v>164</v>
      </c>
    </row>
    <row r="376" spans="1:9">
      <c r="B376" s="385"/>
      <c r="C376" s="386"/>
      <c r="D376" s="386"/>
      <c r="E376" s="386"/>
      <c r="F376" s="387"/>
      <c r="G376" s="386"/>
      <c r="H376" s="387"/>
      <c r="I376" s="386"/>
    </row>
    <row r="377" spans="1:9">
      <c r="B377" s="385"/>
      <c r="C377" s="386"/>
      <c r="D377" s="386"/>
      <c r="E377" s="386"/>
      <c r="F377" s="387"/>
      <c r="G377" s="386"/>
      <c r="H377" s="387"/>
      <c r="I377" s="386"/>
    </row>
    <row r="378" spans="1:9">
      <c r="B378" s="385"/>
      <c r="C378" s="386"/>
      <c r="D378" s="386"/>
      <c r="E378" s="386"/>
      <c r="F378" s="387"/>
      <c r="G378" s="386"/>
      <c r="H378" s="387"/>
      <c r="I378" s="386"/>
    </row>
    <row r="379" spans="1:9" ht="42.75">
      <c r="A379" s="411">
        <v>3.11</v>
      </c>
      <c r="B379" s="408" t="s">
        <v>584</v>
      </c>
      <c r="C379" s="404"/>
      <c r="D379" s="404"/>
      <c r="E379" s="404"/>
      <c r="F379" s="406"/>
      <c r="G379" s="404"/>
      <c r="H379" s="402"/>
      <c r="I379" s="404"/>
    </row>
    <row r="380" spans="1:9" ht="15.75">
      <c r="A380" s="409"/>
      <c r="B380" s="408"/>
      <c r="C380" s="404"/>
      <c r="D380" s="404"/>
      <c r="E380" s="404"/>
      <c r="F380" s="406"/>
      <c r="G380" s="404"/>
      <c r="H380" s="402"/>
      <c r="I380" s="404"/>
    </row>
    <row r="381" spans="1:9">
      <c r="B381" s="382" t="s">
        <v>585</v>
      </c>
      <c r="C381" s="383" t="s">
        <v>459</v>
      </c>
      <c r="D381" s="383">
        <v>2</v>
      </c>
      <c r="E381" s="383" t="s">
        <v>389</v>
      </c>
      <c r="F381" s="423"/>
      <c r="G381" s="383" t="s">
        <v>164</v>
      </c>
      <c r="H381" s="384">
        <f>F381*D381</f>
        <v>0</v>
      </c>
      <c r="I381" s="383" t="s">
        <v>164</v>
      </c>
    </row>
    <row r="382" spans="1:9">
      <c r="B382" s="382" t="s">
        <v>586</v>
      </c>
      <c r="C382" s="383" t="s">
        <v>459</v>
      </c>
      <c r="D382" s="383">
        <v>1</v>
      </c>
      <c r="E382" s="383" t="s">
        <v>389</v>
      </c>
      <c r="F382" s="423"/>
      <c r="G382" s="383" t="s">
        <v>164</v>
      </c>
      <c r="H382" s="384">
        <f>F382*D382</f>
        <v>0</v>
      </c>
      <c r="I382" s="383" t="s">
        <v>164</v>
      </c>
    </row>
    <row r="383" spans="1:9" ht="15.75">
      <c r="A383" s="404"/>
      <c r="B383" s="408"/>
      <c r="C383" s="404"/>
      <c r="D383" s="404"/>
      <c r="E383" s="404"/>
      <c r="F383" s="406"/>
      <c r="G383" s="404"/>
      <c r="H383" s="402"/>
      <c r="I383" s="404"/>
    </row>
    <row r="384" spans="1:9">
      <c r="H384" s="402"/>
    </row>
    <row r="385" spans="1:9" ht="142.5">
      <c r="A385" s="372" t="s">
        <v>587</v>
      </c>
      <c r="B385" s="373" t="s">
        <v>588</v>
      </c>
      <c r="H385" s="402"/>
    </row>
    <row r="386" spans="1:9">
      <c r="F386" s="402"/>
      <c r="H386" s="402"/>
    </row>
    <row r="387" spans="1:9">
      <c r="B387" s="382"/>
      <c r="C387" s="383" t="s">
        <v>459</v>
      </c>
      <c r="D387" s="383">
        <v>1</v>
      </c>
      <c r="E387" s="383" t="s">
        <v>389</v>
      </c>
      <c r="F387" s="423"/>
      <c r="G387" s="383" t="s">
        <v>164</v>
      </c>
      <c r="H387" s="384">
        <f>F387*D387</f>
        <v>0</v>
      </c>
      <c r="I387" s="383" t="s">
        <v>164</v>
      </c>
    </row>
    <row r="389" spans="1:9" ht="57">
      <c r="A389" s="372" t="s">
        <v>589</v>
      </c>
      <c r="B389" s="373" t="s">
        <v>590</v>
      </c>
      <c r="F389" s="402"/>
      <c r="H389" s="402"/>
    </row>
    <row r="390" spans="1:9">
      <c r="F390" s="402"/>
      <c r="H390" s="402"/>
    </row>
    <row r="391" spans="1:9" ht="16.5" customHeight="1">
      <c r="B391" s="382" t="s">
        <v>557</v>
      </c>
      <c r="C391" s="383" t="s">
        <v>459</v>
      </c>
      <c r="D391" s="383">
        <v>1</v>
      </c>
      <c r="E391" s="383" t="s">
        <v>389</v>
      </c>
      <c r="F391" s="423"/>
      <c r="G391" s="383" t="s">
        <v>164</v>
      </c>
      <c r="H391" s="384">
        <f>F391*D391</f>
        <v>0</v>
      </c>
      <c r="I391" s="383" t="s">
        <v>164</v>
      </c>
    </row>
    <row r="392" spans="1:9" ht="16.5" customHeight="1">
      <c r="B392" s="382" t="s">
        <v>591</v>
      </c>
      <c r="C392" s="383" t="s">
        <v>459</v>
      </c>
      <c r="D392" s="383">
        <v>1</v>
      </c>
      <c r="E392" s="383" t="s">
        <v>389</v>
      </c>
      <c r="F392" s="423"/>
      <c r="G392" s="383" t="s">
        <v>164</v>
      </c>
      <c r="H392" s="384">
        <f>F392*D392</f>
        <v>0</v>
      </c>
      <c r="I392" s="383" t="s">
        <v>164</v>
      </c>
    </row>
    <row r="393" spans="1:9">
      <c r="F393" s="402"/>
      <c r="H393" s="402"/>
    </row>
    <row r="394" spans="1:9" ht="71.25">
      <c r="A394" s="372" t="s">
        <v>592</v>
      </c>
      <c r="B394" s="373" t="s">
        <v>593</v>
      </c>
      <c r="F394" s="402"/>
      <c r="H394" s="402"/>
    </row>
    <row r="395" spans="1:9">
      <c r="B395" s="382" t="s">
        <v>557</v>
      </c>
      <c r="C395" s="383" t="s">
        <v>522</v>
      </c>
      <c r="D395" s="383">
        <v>4</v>
      </c>
      <c r="E395" s="383" t="s">
        <v>389</v>
      </c>
      <c r="F395" s="423"/>
      <c r="G395" s="383" t="s">
        <v>164</v>
      </c>
      <c r="H395" s="384">
        <f>F395*D395</f>
        <v>0</v>
      </c>
      <c r="I395" s="383" t="s">
        <v>164</v>
      </c>
    </row>
    <row r="396" spans="1:9">
      <c r="B396" s="382" t="s">
        <v>591</v>
      </c>
      <c r="C396" s="383" t="s">
        <v>522</v>
      </c>
      <c r="D396" s="383">
        <v>4</v>
      </c>
      <c r="E396" s="383" t="s">
        <v>389</v>
      </c>
      <c r="F396" s="423"/>
      <c r="G396" s="383" t="s">
        <v>164</v>
      </c>
      <c r="H396" s="384">
        <f>F396*D396</f>
        <v>0</v>
      </c>
      <c r="I396" s="383" t="s">
        <v>164</v>
      </c>
    </row>
    <row r="397" spans="1:9">
      <c r="F397" s="402"/>
      <c r="H397" s="402"/>
    </row>
    <row r="398" spans="1:9" ht="42.75">
      <c r="A398" s="372" t="s">
        <v>594</v>
      </c>
      <c r="B398" s="373" t="s">
        <v>595</v>
      </c>
      <c r="F398" s="402"/>
      <c r="H398" s="402"/>
    </row>
    <row r="399" spans="1:9">
      <c r="F399" s="402"/>
      <c r="H399" s="402"/>
    </row>
    <row r="400" spans="1:9">
      <c r="B400" s="382" t="s">
        <v>557</v>
      </c>
      <c r="C400" s="383" t="s">
        <v>459</v>
      </c>
      <c r="D400" s="383">
        <v>6</v>
      </c>
      <c r="E400" s="383" t="s">
        <v>389</v>
      </c>
      <c r="F400" s="423"/>
      <c r="G400" s="383" t="s">
        <v>164</v>
      </c>
      <c r="H400" s="384">
        <f>F400*D400</f>
        <v>0</v>
      </c>
      <c r="I400" s="383" t="s">
        <v>164</v>
      </c>
    </row>
    <row r="401" spans="1:9">
      <c r="B401" s="382" t="s">
        <v>591</v>
      </c>
      <c r="C401" s="383" t="s">
        <v>459</v>
      </c>
      <c r="D401" s="383">
        <v>4</v>
      </c>
      <c r="E401" s="383" t="s">
        <v>389</v>
      </c>
      <c r="F401" s="423"/>
      <c r="G401" s="383" t="s">
        <v>164</v>
      </c>
      <c r="H401" s="384">
        <f>F401*D401</f>
        <v>0</v>
      </c>
      <c r="I401" s="383" t="s">
        <v>164</v>
      </c>
    </row>
    <row r="402" spans="1:9">
      <c r="F402" s="402"/>
      <c r="H402" s="402"/>
    </row>
    <row r="403" spans="1:9" ht="42.75">
      <c r="A403" s="372" t="s">
        <v>596</v>
      </c>
      <c r="B403" s="373" t="s">
        <v>597</v>
      </c>
      <c r="F403" s="402"/>
      <c r="H403" s="402"/>
    </row>
    <row r="404" spans="1:9">
      <c r="F404" s="402"/>
      <c r="H404" s="402"/>
    </row>
    <row r="405" spans="1:9">
      <c r="B405" s="382"/>
      <c r="C405" s="383" t="s">
        <v>598</v>
      </c>
      <c r="D405" s="383">
        <v>65</v>
      </c>
      <c r="E405" s="383" t="s">
        <v>389</v>
      </c>
      <c r="F405" s="423"/>
      <c r="G405" s="383" t="s">
        <v>164</v>
      </c>
      <c r="H405" s="384">
        <f>F405*D405</f>
        <v>0</v>
      </c>
      <c r="I405" s="383" t="s">
        <v>164</v>
      </c>
    </row>
    <row r="406" spans="1:9">
      <c r="F406" s="402"/>
      <c r="H406" s="402"/>
    </row>
    <row r="407" spans="1:9">
      <c r="F407" s="402"/>
      <c r="H407" s="402"/>
    </row>
    <row r="408" spans="1:9" ht="57">
      <c r="A408" s="372" t="s">
        <v>599</v>
      </c>
      <c r="B408" s="373" t="s">
        <v>600</v>
      </c>
      <c r="F408" s="402"/>
      <c r="H408" s="402"/>
    </row>
    <row r="409" spans="1:9">
      <c r="F409" s="402"/>
      <c r="H409" s="402"/>
    </row>
    <row r="410" spans="1:9">
      <c r="B410" s="382"/>
      <c r="C410" s="383" t="s">
        <v>11</v>
      </c>
      <c r="D410" s="383">
        <v>2</v>
      </c>
      <c r="E410" s="383" t="s">
        <v>389</v>
      </c>
      <c r="F410" s="423"/>
      <c r="G410" s="383" t="s">
        <v>164</v>
      </c>
      <c r="H410" s="384">
        <f>F410*D410</f>
        <v>0</v>
      </c>
      <c r="I410" s="383" t="s">
        <v>164</v>
      </c>
    </row>
    <row r="411" spans="1:9">
      <c r="F411" s="402"/>
      <c r="H411" s="402"/>
    </row>
    <row r="412" spans="1:9" ht="42.75">
      <c r="A412" s="372" t="s">
        <v>601</v>
      </c>
      <c r="B412" s="373" t="s">
        <v>602</v>
      </c>
      <c r="F412" s="402"/>
      <c r="H412" s="402"/>
    </row>
    <row r="413" spans="1:9">
      <c r="F413" s="402"/>
      <c r="H413" s="402"/>
    </row>
    <row r="414" spans="1:9">
      <c r="B414" s="382"/>
      <c r="C414" s="383" t="s">
        <v>11</v>
      </c>
      <c r="D414" s="383">
        <v>2</v>
      </c>
      <c r="E414" s="383" t="s">
        <v>389</v>
      </c>
      <c r="F414" s="423"/>
      <c r="G414" s="383" t="s">
        <v>164</v>
      </c>
      <c r="H414" s="384">
        <f>F414*D414</f>
        <v>0</v>
      </c>
      <c r="I414" s="383" t="s">
        <v>164</v>
      </c>
    </row>
    <row r="416" spans="1:9" ht="114">
      <c r="A416" s="372" t="s">
        <v>603</v>
      </c>
      <c r="B416" s="373" t="s">
        <v>604</v>
      </c>
      <c r="F416" s="402"/>
      <c r="H416" s="402"/>
    </row>
    <row r="417" spans="1:9">
      <c r="F417" s="402"/>
      <c r="H417" s="402"/>
    </row>
    <row r="418" spans="1:9">
      <c r="B418" s="382" t="s">
        <v>388</v>
      </c>
      <c r="C418" s="383"/>
      <c r="D418" s="383">
        <v>1</v>
      </c>
      <c r="E418" s="383" t="s">
        <v>389</v>
      </c>
      <c r="F418" s="423"/>
      <c r="G418" s="383" t="s">
        <v>164</v>
      </c>
      <c r="H418" s="384">
        <f>F418*D418</f>
        <v>0</v>
      </c>
      <c r="I418" s="383" t="s">
        <v>164</v>
      </c>
    </row>
    <row r="419" spans="1:9">
      <c r="F419" s="402"/>
      <c r="H419" s="402"/>
    </row>
    <row r="420" spans="1:9" ht="28.5">
      <c r="A420" s="372" t="s">
        <v>605</v>
      </c>
      <c r="B420" s="373" t="s">
        <v>606</v>
      </c>
      <c r="F420" s="402"/>
      <c r="H420" s="402"/>
    </row>
    <row r="421" spans="1:9">
      <c r="F421" s="402"/>
      <c r="H421" s="402"/>
    </row>
    <row r="422" spans="1:9">
      <c r="B422" s="382" t="s">
        <v>388</v>
      </c>
      <c r="C422" s="383"/>
      <c r="D422" s="383">
        <v>1</v>
      </c>
      <c r="E422" s="383" t="s">
        <v>389</v>
      </c>
      <c r="F422" s="423"/>
      <c r="G422" s="383" t="s">
        <v>164</v>
      </c>
      <c r="H422" s="384">
        <f>F422*D422</f>
        <v>0</v>
      </c>
      <c r="I422" s="383" t="s">
        <v>164</v>
      </c>
    </row>
    <row r="423" spans="1:9">
      <c r="F423" s="402"/>
      <c r="H423" s="402"/>
    </row>
    <row r="424" spans="1:9" ht="42.75">
      <c r="A424" s="372" t="s">
        <v>607</v>
      </c>
      <c r="B424" s="373" t="s">
        <v>608</v>
      </c>
      <c r="F424" s="402"/>
      <c r="H424" s="402"/>
    </row>
    <row r="425" spans="1:9">
      <c r="F425" s="402"/>
      <c r="H425" s="402"/>
    </row>
    <row r="426" spans="1:9">
      <c r="B426" s="382" t="s">
        <v>388</v>
      </c>
      <c r="C426" s="383"/>
      <c r="D426" s="383">
        <v>1</v>
      </c>
      <c r="E426" s="383" t="s">
        <v>389</v>
      </c>
      <c r="F426" s="423"/>
      <c r="G426" s="383" t="s">
        <v>164</v>
      </c>
      <c r="H426" s="384">
        <f>F426*D426</f>
        <v>0</v>
      </c>
      <c r="I426" s="383" t="s">
        <v>164</v>
      </c>
    </row>
    <row r="427" spans="1:9">
      <c r="B427" s="385"/>
      <c r="C427" s="386"/>
      <c r="D427" s="386"/>
      <c r="E427" s="386"/>
      <c r="F427" s="387"/>
      <c r="G427" s="386"/>
      <c r="H427" s="387"/>
      <c r="I427" s="386"/>
    </row>
    <row r="428" spans="1:9" ht="42.75">
      <c r="A428" s="372" t="s">
        <v>609</v>
      </c>
      <c r="B428" s="373" t="s">
        <v>610</v>
      </c>
      <c r="F428" s="402"/>
      <c r="H428" s="402"/>
    </row>
    <row r="429" spans="1:9">
      <c r="F429" s="402"/>
      <c r="H429" s="402"/>
    </row>
    <row r="430" spans="1:9">
      <c r="B430" s="382" t="s">
        <v>388</v>
      </c>
      <c r="C430" s="383"/>
      <c r="D430" s="383">
        <v>1</v>
      </c>
      <c r="E430" s="383" t="s">
        <v>389</v>
      </c>
      <c r="F430" s="423"/>
      <c r="G430" s="383" t="s">
        <v>164</v>
      </c>
      <c r="H430" s="384">
        <f>F430*D430</f>
        <v>0</v>
      </c>
      <c r="I430" s="383" t="s">
        <v>164</v>
      </c>
    </row>
    <row r="431" spans="1:9">
      <c r="F431" s="402"/>
      <c r="H431" s="402"/>
    </row>
    <row r="432" spans="1:9" ht="28.5">
      <c r="A432" s="372" t="s">
        <v>611</v>
      </c>
      <c r="B432" s="373" t="s">
        <v>612</v>
      </c>
      <c r="F432" s="402"/>
      <c r="H432" s="402"/>
    </row>
    <row r="433" spans="1:9">
      <c r="F433" s="402"/>
      <c r="H433" s="402"/>
    </row>
    <row r="434" spans="1:9">
      <c r="B434" s="382" t="s">
        <v>388</v>
      </c>
      <c r="C434" s="383"/>
      <c r="D434" s="383">
        <v>1</v>
      </c>
      <c r="E434" s="383" t="s">
        <v>389</v>
      </c>
      <c r="F434" s="423"/>
      <c r="G434" s="383" t="s">
        <v>164</v>
      </c>
      <c r="H434" s="384">
        <f>F434*D434</f>
        <v>0</v>
      </c>
      <c r="I434" s="383" t="s">
        <v>164</v>
      </c>
    </row>
    <row r="435" spans="1:9">
      <c r="F435" s="402"/>
      <c r="H435" s="402"/>
    </row>
    <row r="436" spans="1:9">
      <c r="F436" s="402"/>
      <c r="H436" s="402"/>
    </row>
    <row r="437" spans="1:9" ht="28.5">
      <c r="A437" s="372" t="s">
        <v>613</v>
      </c>
      <c r="B437" s="373" t="s">
        <v>614</v>
      </c>
      <c r="F437" s="402"/>
      <c r="H437" s="402"/>
    </row>
    <row r="438" spans="1:9">
      <c r="F438" s="402"/>
      <c r="H438" s="402"/>
    </row>
    <row r="439" spans="1:9">
      <c r="B439" s="382" t="s">
        <v>388</v>
      </c>
      <c r="C439" s="383"/>
      <c r="D439" s="383">
        <v>1</v>
      </c>
      <c r="E439" s="383" t="s">
        <v>389</v>
      </c>
      <c r="F439" s="423"/>
      <c r="G439" s="383" t="s">
        <v>164</v>
      </c>
      <c r="H439" s="384">
        <f>F439*D439</f>
        <v>0</v>
      </c>
      <c r="I439" s="383" t="s">
        <v>164</v>
      </c>
    </row>
    <row r="440" spans="1:9">
      <c r="F440" s="402"/>
      <c r="H440" s="402"/>
    </row>
    <row r="441" spans="1:9" ht="57">
      <c r="A441" s="372" t="s">
        <v>615</v>
      </c>
      <c r="B441" s="373" t="s">
        <v>616</v>
      </c>
      <c r="F441" s="402"/>
      <c r="H441" s="402"/>
    </row>
    <row r="442" spans="1:9">
      <c r="F442" s="402"/>
      <c r="H442" s="402"/>
    </row>
    <row r="443" spans="1:9">
      <c r="B443" s="382" t="s">
        <v>388</v>
      </c>
      <c r="C443" s="383"/>
      <c r="D443" s="383">
        <v>1</v>
      </c>
      <c r="E443" s="383" t="s">
        <v>389</v>
      </c>
      <c r="F443" s="423"/>
      <c r="G443" s="383" t="s">
        <v>164</v>
      </c>
      <c r="H443" s="384">
        <f>F443*D443</f>
        <v>0</v>
      </c>
      <c r="I443" s="383" t="s">
        <v>164</v>
      </c>
    </row>
    <row r="444" spans="1:9">
      <c r="F444" s="402"/>
      <c r="H444" s="402"/>
    </row>
    <row r="445" spans="1:9" ht="28.5">
      <c r="A445" s="372" t="s">
        <v>617</v>
      </c>
      <c r="B445" s="373" t="s">
        <v>618</v>
      </c>
      <c r="F445" s="402"/>
      <c r="H445" s="402"/>
    </row>
    <row r="446" spans="1:9">
      <c r="F446" s="402"/>
      <c r="H446" s="402"/>
    </row>
    <row r="447" spans="1:9">
      <c r="B447" s="382" t="s">
        <v>388</v>
      </c>
      <c r="C447" s="383"/>
      <c r="D447" s="383">
        <v>1</v>
      </c>
      <c r="E447" s="383" t="s">
        <v>389</v>
      </c>
      <c r="F447" s="423"/>
      <c r="G447" s="383" t="s">
        <v>164</v>
      </c>
      <c r="H447" s="384">
        <f>F447*D447</f>
        <v>0</v>
      </c>
      <c r="I447" s="383" t="s">
        <v>164</v>
      </c>
    </row>
    <row r="448" spans="1:9">
      <c r="F448" s="402"/>
      <c r="H448" s="402"/>
    </row>
    <row r="449" spans="1:9" ht="128.25">
      <c r="A449" s="372" t="s">
        <v>619</v>
      </c>
      <c r="B449" s="373" t="s">
        <v>620</v>
      </c>
      <c r="F449" s="402"/>
      <c r="H449" s="402"/>
    </row>
    <row r="450" spans="1:9">
      <c r="F450" s="402"/>
      <c r="H450" s="402"/>
    </row>
    <row r="451" spans="1:9">
      <c r="B451" s="382" t="s">
        <v>388</v>
      </c>
      <c r="C451" s="383"/>
      <c r="D451" s="383">
        <v>1</v>
      </c>
      <c r="E451" s="383" t="s">
        <v>389</v>
      </c>
      <c r="F451" s="423"/>
      <c r="G451" s="383" t="s">
        <v>164</v>
      </c>
      <c r="H451" s="384">
        <f>F451*D451</f>
        <v>0</v>
      </c>
      <c r="I451" s="383" t="s">
        <v>164</v>
      </c>
    </row>
    <row r="452" spans="1:9">
      <c r="F452" s="402"/>
      <c r="H452" s="402"/>
    </row>
    <row r="453" spans="1:9" ht="85.5">
      <c r="A453" s="372" t="s">
        <v>621</v>
      </c>
      <c r="B453" s="373" t="s">
        <v>622</v>
      </c>
      <c r="F453" s="402"/>
      <c r="H453" s="402"/>
    </row>
    <row r="454" spans="1:9">
      <c r="F454" s="402"/>
      <c r="H454" s="402"/>
    </row>
    <row r="455" spans="1:9">
      <c r="B455" s="382" t="s">
        <v>388</v>
      </c>
      <c r="C455" s="383"/>
      <c r="D455" s="383">
        <v>1</v>
      </c>
      <c r="E455" s="383" t="s">
        <v>389</v>
      </c>
      <c r="F455" s="423"/>
      <c r="G455" s="383" t="s">
        <v>164</v>
      </c>
      <c r="H455" s="384">
        <f>F455*D455</f>
        <v>0</v>
      </c>
      <c r="I455" s="383" t="s">
        <v>164</v>
      </c>
    </row>
    <row r="456" spans="1:9">
      <c r="F456" s="402"/>
      <c r="H456" s="402"/>
    </row>
    <row r="457" spans="1:9">
      <c r="A457" s="388"/>
      <c r="B457" s="389" t="s">
        <v>623</v>
      </c>
      <c r="C457" s="390"/>
      <c r="D457" s="390"/>
      <c r="E457" s="390"/>
      <c r="F457" s="391"/>
      <c r="G457" s="390"/>
      <c r="H457" s="392">
        <f>SUM(H313:H456)</f>
        <v>0</v>
      </c>
      <c r="I457" s="390" t="s">
        <v>164</v>
      </c>
    </row>
    <row r="458" spans="1:9">
      <c r="A458" s="412"/>
      <c r="B458" s="413"/>
      <c r="C458" s="414"/>
      <c r="D458" s="414"/>
      <c r="E458" s="414"/>
      <c r="F458" s="415"/>
      <c r="G458" s="414"/>
      <c r="H458" s="416"/>
      <c r="I458" s="414"/>
    </row>
    <row r="459" spans="1:9" ht="30">
      <c r="A459" s="377" t="s">
        <v>5</v>
      </c>
      <c r="B459" s="378" t="s">
        <v>624</v>
      </c>
      <c r="C459" s="379"/>
      <c r="D459" s="379"/>
      <c r="E459" s="379"/>
      <c r="F459" s="403"/>
      <c r="G459" s="379"/>
      <c r="H459" s="403"/>
      <c r="I459" s="379"/>
    </row>
    <row r="460" spans="1:9">
      <c r="F460" s="402"/>
      <c r="H460" s="402"/>
    </row>
    <row r="461" spans="1:9" ht="57">
      <c r="A461" s="372" t="s">
        <v>625</v>
      </c>
      <c r="B461" s="373" t="s">
        <v>626</v>
      </c>
      <c r="F461" s="402"/>
      <c r="H461" s="402"/>
    </row>
    <row r="462" spans="1:9">
      <c r="F462" s="402"/>
      <c r="H462" s="402"/>
    </row>
    <row r="463" spans="1:9">
      <c r="B463" s="382"/>
      <c r="C463" s="383" t="s">
        <v>11</v>
      </c>
      <c r="D463" s="383">
        <v>60</v>
      </c>
      <c r="E463" s="383" t="s">
        <v>389</v>
      </c>
      <c r="F463" s="423"/>
      <c r="G463" s="383" t="s">
        <v>164</v>
      </c>
      <c r="H463" s="384">
        <f>F463*D463</f>
        <v>0</v>
      </c>
      <c r="I463" s="383" t="s">
        <v>164</v>
      </c>
    </row>
    <row r="464" spans="1:9">
      <c r="F464" s="402"/>
      <c r="H464" s="402"/>
    </row>
    <row r="465" spans="1:9" ht="57">
      <c r="A465" s="372" t="s">
        <v>627</v>
      </c>
      <c r="B465" s="373" t="s">
        <v>628</v>
      </c>
      <c r="F465" s="402"/>
      <c r="H465" s="402"/>
    </row>
    <row r="466" spans="1:9">
      <c r="F466" s="402"/>
      <c r="H466" s="402"/>
    </row>
    <row r="467" spans="1:9">
      <c r="B467" s="382"/>
      <c r="C467" s="383" t="s">
        <v>10</v>
      </c>
      <c r="D467" s="383">
        <v>2</v>
      </c>
      <c r="E467" s="383" t="s">
        <v>389</v>
      </c>
      <c r="F467" s="423"/>
      <c r="G467" s="383" t="s">
        <v>164</v>
      </c>
      <c r="H467" s="384">
        <f>F467*D467</f>
        <v>0</v>
      </c>
      <c r="I467" s="383" t="s">
        <v>164</v>
      </c>
    </row>
    <row r="468" spans="1:9">
      <c r="F468" s="402"/>
      <c r="H468" s="402"/>
    </row>
    <row r="469" spans="1:9">
      <c r="A469" s="372" t="s">
        <v>629</v>
      </c>
      <c r="B469" s="373" t="s">
        <v>630</v>
      </c>
      <c r="F469" s="402"/>
      <c r="H469" s="402"/>
    </row>
    <row r="470" spans="1:9">
      <c r="F470" s="402"/>
      <c r="H470" s="402"/>
    </row>
    <row r="471" spans="1:9">
      <c r="B471" s="382"/>
      <c r="C471" s="383" t="s">
        <v>15</v>
      </c>
      <c r="D471" s="383">
        <v>1</v>
      </c>
      <c r="E471" s="383" t="s">
        <v>389</v>
      </c>
      <c r="F471" s="423"/>
      <c r="G471" s="383" t="s">
        <v>164</v>
      </c>
      <c r="H471" s="384">
        <f>F471*D471</f>
        <v>0</v>
      </c>
      <c r="I471" s="383" t="s">
        <v>164</v>
      </c>
    </row>
    <row r="472" spans="1:9">
      <c r="B472" s="385"/>
      <c r="C472" s="386"/>
      <c r="D472" s="386"/>
      <c r="E472" s="386"/>
      <c r="F472" s="387"/>
      <c r="G472" s="386"/>
      <c r="H472" s="387"/>
      <c r="I472" s="386"/>
    </row>
    <row r="473" spans="1:9">
      <c r="A473" s="372" t="s">
        <v>631</v>
      </c>
      <c r="B473" s="373" t="s">
        <v>632</v>
      </c>
      <c r="F473" s="402"/>
      <c r="H473" s="402"/>
    </row>
    <row r="474" spans="1:9">
      <c r="F474" s="402"/>
      <c r="H474" s="402"/>
    </row>
    <row r="475" spans="1:9">
      <c r="B475" s="382"/>
      <c r="C475" s="383" t="s">
        <v>522</v>
      </c>
      <c r="D475" s="383">
        <v>120</v>
      </c>
      <c r="E475" s="383" t="s">
        <v>389</v>
      </c>
      <c r="F475" s="423"/>
      <c r="G475" s="383" t="s">
        <v>164</v>
      </c>
      <c r="H475" s="384">
        <f>F475*D475</f>
        <v>0</v>
      </c>
      <c r="I475" s="383" t="s">
        <v>164</v>
      </c>
    </row>
    <row r="476" spans="1:9">
      <c r="F476" s="402"/>
      <c r="H476" s="402"/>
    </row>
    <row r="477" spans="1:9" ht="28.5">
      <c r="A477" s="372" t="s">
        <v>633</v>
      </c>
      <c r="B477" s="373" t="s">
        <v>634</v>
      </c>
      <c r="F477" s="402"/>
      <c r="H477" s="402"/>
    </row>
    <row r="478" spans="1:9">
      <c r="F478" s="402"/>
      <c r="H478" s="402"/>
    </row>
    <row r="479" spans="1:9">
      <c r="B479" s="382"/>
      <c r="C479" s="383" t="s">
        <v>15</v>
      </c>
      <c r="D479" s="383">
        <v>1</v>
      </c>
      <c r="E479" s="383" t="s">
        <v>389</v>
      </c>
      <c r="F479" s="423"/>
      <c r="G479" s="383" t="s">
        <v>164</v>
      </c>
      <c r="H479" s="384">
        <f>F479*D479</f>
        <v>0</v>
      </c>
      <c r="I479" s="383" t="s">
        <v>164</v>
      </c>
    </row>
    <row r="480" spans="1:9">
      <c r="F480" s="402"/>
      <c r="H480" s="402"/>
    </row>
    <row r="481" spans="1:9">
      <c r="A481" s="372" t="s">
        <v>633</v>
      </c>
      <c r="B481" s="373" t="s">
        <v>635</v>
      </c>
      <c r="F481" s="402"/>
      <c r="H481" s="402"/>
    </row>
    <row r="482" spans="1:9">
      <c r="F482" s="402"/>
      <c r="H482" s="402"/>
    </row>
    <row r="483" spans="1:9">
      <c r="B483" s="382"/>
      <c r="C483" s="383" t="s">
        <v>15</v>
      </c>
      <c r="D483" s="383">
        <v>1</v>
      </c>
      <c r="E483" s="383" t="s">
        <v>389</v>
      </c>
      <c r="F483" s="423"/>
      <c r="G483" s="383" t="s">
        <v>164</v>
      </c>
      <c r="H483" s="384">
        <f>F483*D483</f>
        <v>0</v>
      </c>
      <c r="I483" s="383" t="s">
        <v>164</v>
      </c>
    </row>
    <row r="484" spans="1:9">
      <c r="F484" s="402"/>
      <c r="H484" s="402"/>
    </row>
    <row r="485" spans="1:9" ht="28.5">
      <c r="A485" s="372" t="s">
        <v>636</v>
      </c>
      <c r="B485" s="373" t="s">
        <v>637</v>
      </c>
      <c r="F485" s="402"/>
      <c r="H485" s="402"/>
    </row>
    <row r="486" spans="1:9">
      <c r="F486" s="402"/>
      <c r="H486" s="402"/>
    </row>
    <row r="487" spans="1:9">
      <c r="B487" s="382"/>
      <c r="C487" s="383" t="s">
        <v>10</v>
      </c>
      <c r="D487" s="383">
        <v>12</v>
      </c>
      <c r="E487" s="383" t="s">
        <v>389</v>
      </c>
      <c r="F487" s="423"/>
      <c r="G487" s="383" t="s">
        <v>164</v>
      </c>
      <c r="H487" s="384">
        <f>F487*D487</f>
        <v>0</v>
      </c>
      <c r="I487" s="383" t="s">
        <v>164</v>
      </c>
    </row>
    <row r="488" spans="1:9">
      <c r="F488" s="402"/>
      <c r="H488" s="402"/>
    </row>
    <row r="489" spans="1:9" ht="28.5">
      <c r="A489" s="372" t="s">
        <v>638</v>
      </c>
      <c r="B489" s="373" t="s">
        <v>639</v>
      </c>
      <c r="F489" s="402"/>
      <c r="H489" s="402"/>
    </row>
    <row r="490" spans="1:9">
      <c r="F490" s="402"/>
      <c r="H490" s="402"/>
    </row>
    <row r="491" spans="1:9">
      <c r="B491" s="382"/>
      <c r="C491" s="383" t="s">
        <v>10</v>
      </c>
      <c r="D491" s="383">
        <v>12</v>
      </c>
      <c r="E491" s="383" t="s">
        <v>389</v>
      </c>
      <c r="F491" s="423"/>
      <c r="G491" s="383" t="s">
        <v>164</v>
      </c>
      <c r="H491" s="384">
        <f>F491*D491</f>
        <v>0</v>
      </c>
      <c r="I491" s="383" t="s">
        <v>164</v>
      </c>
    </row>
    <row r="492" spans="1:9">
      <c r="F492" s="402"/>
      <c r="H492" s="402"/>
    </row>
    <row r="493" spans="1:9" ht="28.5">
      <c r="A493" s="372" t="s">
        <v>640</v>
      </c>
      <c r="B493" s="373" t="s">
        <v>641</v>
      </c>
      <c r="F493" s="402"/>
      <c r="H493" s="402"/>
    </row>
    <row r="494" spans="1:9">
      <c r="F494" s="402"/>
      <c r="H494" s="402"/>
    </row>
    <row r="495" spans="1:9">
      <c r="B495" s="382"/>
      <c r="C495" s="383" t="s">
        <v>10</v>
      </c>
      <c r="D495" s="383">
        <v>10</v>
      </c>
      <c r="E495" s="383" t="s">
        <v>389</v>
      </c>
      <c r="F495" s="423"/>
      <c r="G495" s="383" t="s">
        <v>164</v>
      </c>
      <c r="H495" s="384">
        <f>F495*D495</f>
        <v>0</v>
      </c>
      <c r="I495" s="383" t="s">
        <v>164</v>
      </c>
    </row>
    <row r="496" spans="1:9">
      <c r="B496" s="385"/>
      <c r="C496" s="386"/>
      <c r="D496" s="386"/>
      <c r="E496" s="386"/>
      <c r="F496" s="387"/>
      <c r="G496" s="386"/>
      <c r="H496" s="387"/>
      <c r="I496" s="386"/>
    </row>
    <row r="497" spans="1:9" ht="28.5">
      <c r="A497" s="372" t="s">
        <v>642</v>
      </c>
      <c r="B497" s="373" t="s">
        <v>643</v>
      </c>
      <c r="F497" s="402"/>
      <c r="H497" s="402"/>
    </row>
    <row r="498" spans="1:9">
      <c r="F498" s="402"/>
      <c r="H498" s="402"/>
    </row>
    <row r="499" spans="1:9">
      <c r="B499" s="382"/>
      <c r="C499" s="383" t="s">
        <v>10</v>
      </c>
      <c r="D499" s="383">
        <v>20</v>
      </c>
      <c r="E499" s="383" t="s">
        <v>389</v>
      </c>
      <c r="F499" s="423"/>
      <c r="G499" s="383" t="s">
        <v>164</v>
      </c>
      <c r="H499" s="384">
        <f>F499*D499</f>
        <v>0</v>
      </c>
      <c r="I499" s="383" t="s">
        <v>164</v>
      </c>
    </row>
    <row r="500" spans="1:9">
      <c r="F500" s="402"/>
      <c r="H500" s="402"/>
    </row>
    <row r="501" spans="1:9" ht="28.5">
      <c r="A501" s="372" t="s">
        <v>644</v>
      </c>
      <c r="B501" s="373" t="s">
        <v>645</v>
      </c>
      <c r="F501" s="402"/>
      <c r="H501" s="402"/>
    </row>
    <row r="502" spans="1:9">
      <c r="F502" s="402"/>
      <c r="H502" s="402"/>
    </row>
    <row r="503" spans="1:9">
      <c r="B503" s="382"/>
      <c r="C503" s="383" t="s">
        <v>522</v>
      </c>
      <c r="D503" s="383">
        <v>60</v>
      </c>
      <c r="E503" s="383" t="s">
        <v>389</v>
      </c>
      <c r="F503" s="423"/>
      <c r="G503" s="383" t="s">
        <v>164</v>
      </c>
      <c r="H503" s="384">
        <f>F503*D503</f>
        <v>0</v>
      </c>
      <c r="I503" s="383" t="s">
        <v>164</v>
      </c>
    </row>
    <row r="504" spans="1:9">
      <c r="F504" s="402"/>
      <c r="H504" s="402"/>
    </row>
    <row r="505" spans="1:9" ht="28.5">
      <c r="A505" s="372" t="s">
        <v>646</v>
      </c>
      <c r="B505" s="373" t="s">
        <v>647</v>
      </c>
      <c r="F505" s="402"/>
      <c r="H505" s="402"/>
    </row>
    <row r="506" spans="1:9">
      <c r="F506" s="402"/>
      <c r="H506" s="402"/>
    </row>
    <row r="507" spans="1:9">
      <c r="B507" s="382"/>
      <c r="C507" s="383" t="s">
        <v>522</v>
      </c>
      <c r="D507" s="383">
        <v>60</v>
      </c>
      <c r="E507" s="383" t="s">
        <v>389</v>
      </c>
      <c r="F507" s="423"/>
      <c r="G507" s="383" t="s">
        <v>164</v>
      </c>
      <c r="H507" s="384">
        <f>F507*D507</f>
        <v>0</v>
      </c>
      <c r="I507" s="383" t="s">
        <v>164</v>
      </c>
    </row>
    <row r="508" spans="1:9">
      <c r="B508" s="385"/>
      <c r="C508" s="386"/>
      <c r="D508" s="386"/>
      <c r="E508" s="386"/>
      <c r="F508" s="387"/>
      <c r="G508" s="386"/>
      <c r="H508" s="387"/>
      <c r="I508" s="386"/>
    </row>
    <row r="509" spans="1:9" ht="28.5">
      <c r="A509" s="372" t="s">
        <v>648</v>
      </c>
      <c r="B509" s="385" t="s">
        <v>649</v>
      </c>
      <c r="C509" s="386"/>
      <c r="D509" s="386"/>
      <c r="E509" s="386"/>
      <c r="F509" s="387"/>
      <c r="G509" s="386"/>
      <c r="H509" s="387"/>
      <c r="I509" s="386"/>
    </row>
    <row r="510" spans="1:9">
      <c r="B510" s="385"/>
      <c r="C510" s="386"/>
      <c r="D510" s="386"/>
      <c r="E510" s="386"/>
      <c r="F510" s="387"/>
      <c r="G510" s="386"/>
      <c r="H510" s="387"/>
      <c r="I510" s="386"/>
    </row>
    <row r="511" spans="1:9">
      <c r="B511" s="382"/>
      <c r="C511" s="383" t="s">
        <v>11</v>
      </c>
      <c r="D511" s="383">
        <v>60</v>
      </c>
      <c r="E511" s="383" t="s">
        <v>389</v>
      </c>
      <c r="F511" s="423"/>
      <c r="G511" s="383" t="s">
        <v>164</v>
      </c>
      <c r="H511" s="384">
        <f>F511*D511</f>
        <v>0</v>
      </c>
      <c r="I511" s="383" t="s">
        <v>164</v>
      </c>
    </row>
    <row r="512" spans="1:9">
      <c r="B512" s="385"/>
      <c r="C512" s="386"/>
      <c r="D512" s="386"/>
      <c r="E512" s="386"/>
      <c r="F512" s="387"/>
      <c r="G512" s="386"/>
      <c r="H512" s="387"/>
      <c r="I512" s="386"/>
    </row>
    <row r="513" spans="1:9" ht="30">
      <c r="A513" s="388"/>
      <c r="B513" s="389" t="s">
        <v>624</v>
      </c>
      <c r="C513" s="390"/>
      <c r="D513" s="390"/>
      <c r="E513" s="390"/>
      <c r="F513" s="391"/>
      <c r="G513" s="390"/>
      <c r="H513" s="392">
        <f>SUM(H463:H512)</f>
        <v>0</v>
      </c>
      <c r="I513" s="390" t="s">
        <v>164</v>
      </c>
    </row>
    <row r="514" spans="1:9">
      <c r="A514" s="412"/>
      <c r="B514" s="413"/>
      <c r="C514" s="414"/>
      <c r="D514" s="414"/>
      <c r="E514" s="414"/>
      <c r="F514" s="415"/>
      <c r="G514" s="414"/>
      <c r="H514" s="416"/>
      <c r="I514" s="414"/>
    </row>
    <row r="515" spans="1:9">
      <c r="A515" s="412"/>
      <c r="B515" s="413"/>
      <c r="C515" s="414"/>
      <c r="D515" s="414"/>
      <c r="E515" s="414"/>
      <c r="F515" s="415"/>
      <c r="G515" s="414"/>
      <c r="H515" s="416"/>
      <c r="I515" s="414"/>
    </row>
    <row r="516" spans="1:9">
      <c r="A516" s="377" t="s">
        <v>6</v>
      </c>
      <c r="B516" s="378" t="s">
        <v>650</v>
      </c>
      <c r="C516" s="379"/>
      <c r="D516" s="379"/>
      <c r="E516" s="379"/>
      <c r="F516" s="403"/>
      <c r="G516" s="379"/>
      <c r="H516" s="403"/>
      <c r="I516" s="379"/>
    </row>
    <row r="517" spans="1:9">
      <c r="B517" s="385"/>
      <c r="C517" s="386"/>
      <c r="D517" s="386"/>
      <c r="E517" s="386"/>
      <c r="F517" s="387"/>
      <c r="G517" s="386"/>
      <c r="H517" s="387"/>
      <c r="I517" s="386"/>
    </row>
    <row r="518" spans="1:9">
      <c r="A518" s="372" t="s">
        <v>651</v>
      </c>
      <c r="B518" s="385" t="s">
        <v>652</v>
      </c>
      <c r="C518" s="386"/>
      <c r="D518" s="386"/>
      <c r="E518" s="386"/>
      <c r="F518" s="387"/>
      <c r="G518" s="386"/>
      <c r="H518" s="387"/>
      <c r="I518" s="386"/>
    </row>
    <row r="519" spans="1:9">
      <c r="B519" s="385"/>
      <c r="C519" s="386"/>
      <c r="D519" s="386"/>
      <c r="E519" s="386"/>
      <c r="F519" s="387"/>
      <c r="G519" s="386"/>
      <c r="H519" s="387"/>
      <c r="I519" s="386"/>
    </row>
    <row r="520" spans="1:9">
      <c r="B520" s="382" t="s">
        <v>388</v>
      </c>
      <c r="C520" s="383"/>
      <c r="D520" s="383">
        <v>1</v>
      </c>
      <c r="E520" s="383" t="s">
        <v>389</v>
      </c>
      <c r="F520" s="423"/>
      <c r="G520" s="383" t="s">
        <v>164</v>
      </c>
      <c r="H520" s="384">
        <f>F520*D520</f>
        <v>0</v>
      </c>
      <c r="I520" s="383" t="s">
        <v>164</v>
      </c>
    </row>
    <row r="521" spans="1:9">
      <c r="B521" s="385"/>
      <c r="C521" s="386"/>
      <c r="D521" s="386"/>
      <c r="E521" s="386"/>
      <c r="F521" s="387"/>
      <c r="G521" s="386"/>
      <c r="H521" s="387"/>
      <c r="I521" s="386"/>
    </row>
    <row r="522" spans="1:9" ht="28.5">
      <c r="A522" s="372" t="s">
        <v>653</v>
      </c>
      <c r="B522" s="385" t="s">
        <v>654</v>
      </c>
      <c r="C522" s="386"/>
      <c r="D522" s="386"/>
      <c r="E522" s="386"/>
      <c r="F522" s="387"/>
      <c r="G522" s="386"/>
      <c r="H522" s="387"/>
      <c r="I522" s="386"/>
    </row>
    <row r="523" spans="1:9">
      <c r="B523" s="385"/>
      <c r="C523" s="386"/>
      <c r="D523" s="386"/>
      <c r="E523" s="386"/>
      <c r="F523" s="387"/>
      <c r="G523" s="386"/>
      <c r="H523" s="387"/>
      <c r="I523" s="386"/>
    </row>
    <row r="524" spans="1:9">
      <c r="B524" s="382" t="s">
        <v>15</v>
      </c>
      <c r="C524" s="383"/>
      <c r="D524" s="383">
        <v>83</v>
      </c>
      <c r="E524" s="383" t="s">
        <v>389</v>
      </c>
      <c r="F524" s="423"/>
      <c r="G524" s="383" t="s">
        <v>164</v>
      </c>
      <c r="H524" s="384">
        <f>F524*D524</f>
        <v>0</v>
      </c>
      <c r="I524" s="383" t="s">
        <v>164</v>
      </c>
    </row>
    <row r="525" spans="1:9">
      <c r="B525" s="385"/>
      <c r="C525" s="386"/>
      <c r="D525" s="386"/>
      <c r="E525" s="386"/>
      <c r="F525" s="387"/>
      <c r="G525" s="386"/>
      <c r="H525" s="387"/>
      <c r="I525" s="386"/>
    </row>
    <row r="526" spans="1:9">
      <c r="A526" s="372" t="s">
        <v>655</v>
      </c>
      <c r="B526" s="385" t="s">
        <v>656</v>
      </c>
      <c r="C526" s="386"/>
      <c r="D526" s="386"/>
      <c r="E526" s="386"/>
      <c r="F526" s="387"/>
      <c r="G526" s="386"/>
      <c r="H526" s="387"/>
      <c r="I526" s="386"/>
    </row>
    <row r="527" spans="1:9">
      <c r="B527" s="385"/>
      <c r="C527" s="386"/>
      <c r="D527" s="386"/>
      <c r="E527" s="386"/>
      <c r="F527" s="387"/>
      <c r="G527" s="386"/>
      <c r="H527" s="387"/>
      <c r="I527" s="386"/>
    </row>
    <row r="528" spans="1:9">
      <c r="B528" s="382" t="s">
        <v>15</v>
      </c>
      <c r="C528" s="383"/>
      <c r="D528" s="383">
        <v>83</v>
      </c>
      <c r="E528" s="383" t="s">
        <v>389</v>
      </c>
      <c r="F528" s="423"/>
      <c r="G528" s="383" t="s">
        <v>164</v>
      </c>
      <c r="H528" s="384">
        <f>F528*D528</f>
        <v>0</v>
      </c>
      <c r="I528" s="383" t="s">
        <v>164</v>
      </c>
    </row>
    <row r="529" spans="1:9">
      <c r="B529" s="385"/>
      <c r="C529" s="386"/>
      <c r="D529" s="386"/>
      <c r="E529" s="386"/>
      <c r="F529" s="387"/>
      <c r="G529" s="386"/>
      <c r="H529" s="387"/>
      <c r="I529" s="386"/>
    </row>
    <row r="530" spans="1:9" ht="107.25" customHeight="1">
      <c r="A530" s="372" t="s">
        <v>657</v>
      </c>
      <c r="B530" s="385" t="s">
        <v>658</v>
      </c>
      <c r="C530" s="386"/>
      <c r="D530" s="386"/>
      <c r="E530" s="386"/>
      <c r="F530" s="387"/>
      <c r="G530" s="386"/>
      <c r="H530" s="387"/>
      <c r="I530" s="386"/>
    </row>
    <row r="531" spans="1:9" ht="15.6" customHeight="1">
      <c r="B531" s="385"/>
      <c r="C531" s="386"/>
      <c r="D531" s="386"/>
      <c r="E531" s="386"/>
      <c r="F531" s="387"/>
      <c r="G531" s="386"/>
      <c r="H531" s="387"/>
      <c r="I531" s="386"/>
    </row>
    <row r="532" spans="1:9" ht="15.6" customHeight="1">
      <c r="B532" s="385" t="s">
        <v>446</v>
      </c>
      <c r="C532" s="386"/>
      <c r="D532" s="386"/>
      <c r="E532" s="386"/>
      <c r="F532" s="387"/>
      <c r="G532" s="386"/>
      <c r="H532" s="387"/>
      <c r="I532" s="386"/>
    </row>
    <row r="533" spans="1:9" ht="15.6" customHeight="1">
      <c r="B533" s="385"/>
      <c r="C533" s="386"/>
      <c r="D533" s="386"/>
      <c r="E533" s="386"/>
      <c r="F533" s="387"/>
      <c r="G533" s="386"/>
      <c r="H533" s="387"/>
      <c r="I533" s="386"/>
    </row>
    <row r="534" spans="1:9" ht="15.6" customHeight="1">
      <c r="B534" s="425"/>
      <c r="C534" s="386"/>
      <c r="D534" s="386"/>
      <c r="E534" s="386"/>
      <c r="F534" s="387"/>
      <c r="G534" s="386"/>
      <c r="H534" s="387"/>
      <c r="I534" s="386"/>
    </row>
    <row r="535" spans="1:9">
      <c r="B535" s="385"/>
      <c r="C535" s="386"/>
      <c r="D535" s="386"/>
      <c r="E535" s="386"/>
      <c r="F535" s="387"/>
      <c r="G535" s="386"/>
      <c r="H535" s="387"/>
      <c r="I535" s="386"/>
    </row>
    <row r="536" spans="1:9">
      <c r="B536" s="382" t="s">
        <v>515</v>
      </c>
      <c r="C536" s="383"/>
      <c r="D536" s="383">
        <v>80</v>
      </c>
      <c r="E536" s="383" t="s">
        <v>389</v>
      </c>
      <c r="F536" s="423"/>
      <c r="G536" s="383" t="s">
        <v>164</v>
      </c>
      <c r="H536" s="384">
        <f>F536*D536</f>
        <v>0</v>
      </c>
      <c r="I536" s="383" t="s">
        <v>164</v>
      </c>
    </row>
    <row r="537" spans="1:9">
      <c r="B537" s="382" t="s">
        <v>659</v>
      </c>
      <c r="C537" s="383"/>
      <c r="D537" s="383">
        <v>3</v>
      </c>
      <c r="E537" s="383" t="s">
        <v>389</v>
      </c>
      <c r="F537" s="423"/>
      <c r="G537" s="383" t="s">
        <v>164</v>
      </c>
      <c r="H537" s="384">
        <f>F537*D537</f>
        <v>0</v>
      </c>
      <c r="I537" s="383" t="s">
        <v>164</v>
      </c>
    </row>
    <row r="538" spans="1:9">
      <c r="B538" s="385"/>
      <c r="C538" s="386"/>
      <c r="D538" s="386"/>
      <c r="E538" s="386"/>
      <c r="F538" s="387"/>
      <c r="G538" s="386"/>
      <c r="H538" s="387"/>
      <c r="I538" s="386"/>
    </row>
    <row r="539" spans="1:9" ht="57">
      <c r="A539" s="372" t="s">
        <v>660</v>
      </c>
      <c r="B539" s="385" t="s">
        <v>661</v>
      </c>
      <c r="C539" s="386"/>
      <c r="D539" s="386"/>
      <c r="E539" s="386"/>
      <c r="F539" s="387"/>
      <c r="G539" s="386"/>
      <c r="H539" s="387"/>
      <c r="I539" s="386"/>
    </row>
    <row r="540" spans="1:9">
      <c r="B540" s="385"/>
      <c r="C540" s="386"/>
      <c r="D540" s="386"/>
      <c r="E540" s="386"/>
      <c r="F540" s="387"/>
      <c r="G540" s="386"/>
      <c r="H540" s="387"/>
      <c r="I540" s="386"/>
    </row>
    <row r="541" spans="1:9">
      <c r="B541" s="382" t="s">
        <v>662</v>
      </c>
      <c r="C541" s="383" t="s">
        <v>522</v>
      </c>
      <c r="D541" s="383">
        <v>80</v>
      </c>
      <c r="E541" s="383" t="s">
        <v>389</v>
      </c>
      <c r="F541" s="423"/>
      <c r="G541" s="383" t="s">
        <v>164</v>
      </c>
      <c r="H541" s="384">
        <f>F541*D541</f>
        <v>0</v>
      </c>
      <c r="I541" s="383" t="s">
        <v>164</v>
      </c>
    </row>
    <row r="542" spans="1:9">
      <c r="B542" s="382" t="s">
        <v>663</v>
      </c>
      <c r="C542" s="383" t="s">
        <v>522</v>
      </c>
      <c r="D542" s="383">
        <v>3</v>
      </c>
      <c r="E542" s="383" t="s">
        <v>389</v>
      </c>
      <c r="F542" s="423"/>
      <c r="G542" s="383" t="s">
        <v>164</v>
      </c>
      <c r="H542" s="384">
        <f>F542*D542</f>
        <v>0</v>
      </c>
      <c r="I542" s="383" t="s">
        <v>164</v>
      </c>
    </row>
    <row r="543" spans="1:9">
      <c r="B543" s="385"/>
      <c r="C543" s="386"/>
      <c r="D543" s="386"/>
      <c r="E543" s="386"/>
      <c r="F543" s="387"/>
      <c r="G543" s="386"/>
      <c r="H543" s="387"/>
      <c r="I543" s="386"/>
    </row>
    <row r="544" spans="1:9">
      <c r="A544" s="372" t="s">
        <v>664</v>
      </c>
      <c r="B544" s="385" t="s">
        <v>665</v>
      </c>
      <c r="C544" s="386"/>
      <c r="D544" s="386"/>
      <c r="E544" s="386"/>
      <c r="F544" s="387"/>
      <c r="G544" s="386"/>
      <c r="H544" s="387"/>
      <c r="I544" s="386"/>
    </row>
    <row r="545" spans="1:9">
      <c r="B545" s="385"/>
      <c r="C545" s="386"/>
      <c r="D545" s="386"/>
      <c r="E545" s="386"/>
      <c r="F545" s="387"/>
      <c r="G545" s="386"/>
      <c r="H545" s="387"/>
      <c r="I545" s="386"/>
    </row>
    <row r="546" spans="1:9">
      <c r="B546" s="382" t="s">
        <v>388</v>
      </c>
      <c r="C546" s="383"/>
      <c r="D546" s="383">
        <v>1</v>
      </c>
      <c r="E546" s="383" t="s">
        <v>389</v>
      </c>
      <c r="F546" s="423"/>
      <c r="G546" s="383" t="s">
        <v>164</v>
      </c>
      <c r="H546" s="384">
        <f>F546*D546</f>
        <v>0</v>
      </c>
      <c r="I546" s="383" t="s">
        <v>164</v>
      </c>
    </row>
    <row r="547" spans="1:9">
      <c r="B547" s="385"/>
      <c r="C547" s="386"/>
      <c r="D547" s="386"/>
      <c r="E547" s="386"/>
      <c r="F547" s="387"/>
      <c r="G547" s="386"/>
      <c r="H547" s="387"/>
      <c r="I547" s="386"/>
    </row>
    <row r="548" spans="1:9" ht="42.75">
      <c r="A548" s="372" t="s">
        <v>666</v>
      </c>
      <c r="B548" s="385" t="s">
        <v>667</v>
      </c>
      <c r="C548" s="386"/>
      <c r="D548" s="386"/>
      <c r="E548" s="386"/>
      <c r="F548" s="387"/>
      <c r="G548" s="386"/>
      <c r="H548" s="387"/>
      <c r="I548" s="386"/>
    </row>
    <row r="549" spans="1:9">
      <c r="B549" s="385"/>
      <c r="C549" s="386"/>
      <c r="D549" s="386"/>
      <c r="E549" s="386"/>
      <c r="F549" s="387"/>
      <c r="G549" s="386"/>
      <c r="H549" s="387"/>
      <c r="I549" s="386"/>
    </row>
    <row r="550" spans="1:9">
      <c r="B550" s="382"/>
      <c r="C550" s="383" t="s">
        <v>15</v>
      </c>
      <c r="D550" s="383">
        <v>83</v>
      </c>
      <c r="E550" s="383" t="s">
        <v>389</v>
      </c>
      <c r="F550" s="423"/>
      <c r="G550" s="383" t="s">
        <v>164</v>
      </c>
      <c r="H550" s="384">
        <f>F550*D550</f>
        <v>0</v>
      </c>
      <c r="I550" s="383" t="s">
        <v>164</v>
      </c>
    </row>
    <row r="551" spans="1:9">
      <c r="B551" s="385"/>
      <c r="C551" s="386"/>
      <c r="D551" s="386"/>
      <c r="E551" s="386"/>
      <c r="F551" s="387"/>
      <c r="G551" s="386"/>
      <c r="H551" s="387"/>
      <c r="I551" s="386"/>
    </row>
    <row r="552" spans="1:9">
      <c r="A552" s="372" t="s">
        <v>668</v>
      </c>
      <c r="B552" s="385" t="s">
        <v>669</v>
      </c>
      <c r="C552" s="386"/>
      <c r="D552" s="386"/>
      <c r="E552" s="386"/>
      <c r="F552" s="387"/>
      <c r="G552" s="386"/>
      <c r="H552" s="387"/>
      <c r="I552" s="386"/>
    </row>
    <row r="553" spans="1:9">
      <c r="B553" s="385"/>
      <c r="C553" s="386"/>
      <c r="D553" s="386"/>
      <c r="E553" s="386"/>
      <c r="F553" s="387"/>
      <c r="G553" s="386"/>
      <c r="H553" s="387"/>
      <c r="I553" s="386"/>
    </row>
    <row r="554" spans="1:9">
      <c r="B554" s="382" t="s">
        <v>388</v>
      </c>
      <c r="C554" s="383"/>
      <c r="D554" s="383">
        <v>1</v>
      </c>
      <c r="E554" s="383" t="s">
        <v>389</v>
      </c>
      <c r="F554" s="423"/>
      <c r="G554" s="383" t="s">
        <v>164</v>
      </c>
      <c r="H554" s="384">
        <f>F554*D554</f>
        <v>0</v>
      </c>
      <c r="I554" s="383" t="s">
        <v>164</v>
      </c>
    </row>
    <row r="555" spans="1:9">
      <c r="B555" s="385"/>
      <c r="C555" s="386"/>
      <c r="D555" s="386"/>
      <c r="E555" s="386"/>
      <c r="F555" s="387"/>
      <c r="G555" s="386"/>
      <c r="H555" s="387"/>
      <c r="I555" s="386"/>
    </row>
    <row r="556" spans="1:9" ht="28.5">
      <c r="A556" s="372" t="s">
        <v>670</v>
      </c>
      <c r="B556" s="385" t="s">
        <v>671</v>
      </c>
      <c r="C556" s="386"/>
      <c r="D556" s="386"/>
      <c r="E556" s="386"/>
      <c r="F556" s="387"/>
      <c r="G556" s="386"/>
      <c r="H556" s="387"/>
      <c r="I556" s="386"/>
    </row>
    <row r="557" spans="1:9">
      <c r="B557" s="385"/>
      <c r="C557" s="386"/>
      <c r="D557" s="386"/>
      <c r="E557" s="386"/>
      <c r="F557" s="387"/>
      <c r="G557" s="386"/>
      <c r="H557" s="387"/>
      <c r="I557" s="386"/>
    </row>
    <row r="558" spans="1:9">
      <c r="B558" s="382" t="s">
        <v>388</v>
      </c>
      <c r="C558" s="383"/>
      <c r="D558" s="383">
        <v>1</v>
      </c>
      <c r="E558" s="383" t="s">
        <v>389</v>
      </c>
      <c r="F558" s="423"/>
      <c r="G558" s="383" t="s">
        <v>164</v>
      </c>
      <c r="H558" s="384">
        <f>F558*D558</f>
        <v>0</v>
      </c>
      <c r="I558" s="383" t="s">
        <v>164</v>
      </c>
    </row>
    <row r="559" spans="1:9">
      <c r="B559" s="385"/>
      <c r="C559" s="386"/>
      <c r="D559" s="386"/>
      <c r="E559" s="386"/>
      <c r="F559" s="387"/>
      <c r="G559" s="386"/>
      <c r="H559" s="387"/>
      <c r="I559" s="386"/>
    </row>
    <row r="560" spans="1:9">
      <c r="A560" s="377"/>
      <c r="B560" s="378" t="s">
        <v>672</v>
      </c>
      <c r="C560" s="379"/>
      <c r="D560" s="379"/>
      <c r="E560" s="379"/>
      <c r="F560" s="403"/>
      <c r="G560" s="379"/>
      <c r="H560" s="380">
        <f>SUM(H520:H559)</f>
        <v>0</v>
      </c>
      <c r="I560" s="379" t="s">
        <v>164</v>
      </c>
    </row>
    <row r="561" spans="1:9">
      <c r="A561" s="377"/>
      <c r="B561" s="378"/>
      <c r="C561" s="379"/>
      <c r="D561" s="379"/>
      <c r="E561" s="379"/>
      <c r="F561" s="403"/>
      <c r="G561" s="379"/>
      <c r="H561" s="380"/>
      <c r="I561" s="379"/>
    </row>
    <row r="562" spans="1:9">
      <c r="A562" s="377"/>
      <c r="B562" s="378"/>
      <c r="C562" s="379"/>
      <c r="D562" s="379"/>
      <c r="E562" s="379"/>
      <c r="F562" s="403"/>
      <c r="G562" s="379"/>
      <c r="H562" s="380"/>
      <c r="I562" s="379"/>
    </row>
    <row r="563" spans="1:9">
      <c r="A563" s="377" t="s">
        <v>7</v>
      </c>
      <c r="B563" s="378" t="s">
        <v>673</v>
      </c>
      <c r="C563" s="379"/>
      <c r="D563" s="379"/>
      <c r="E563" s="379"/>
      <c r="F563" s="403"/>
      <c r="G563" s="379"/>
      <c r="H563" s="403"/>
      <c r="I563" s="379"/>
    </row>
    <row r="564" spans="1:9">
      <c r="A564" s="377"/>
      <c r="B564" s="378"/>
      <c r="C564" s="379"/>
      <c r="D564" s="379"/>
      <c r="E564" s="379"/>
      <c r="F564" s="403"/>
      <c r="G564" s="379"/>
      <c r="H564" s="380"/>
      <c r="I564" s="379"/>
    </row>
    <row r="565" spans="1:9">
      <c r="A565" s="372" t="s">
        <v>674</v>
      </c>
      <c r="B565" s="373" t="s">
        <v>675</v>
      </c>
      <c r="F565" s="402"/>
    </row>
    <row r="566" spans="1:9">
      <c r="F566" s="402"/>
    </row>
    <row r="567" spans="1:9">
      <c r="B567" s="382" t="s">
        <v>676</v>
      </c>
      <c r="C567" s="383"/>
      <c r="D567" s="383">
        <v>8</v>
      </c>
      <c r="E567" s="383" t="s">
        <v>389</v>
      </c>
      <c r="F567" s="423"/>
      <c r="G567" s="383" t="s">
        <v>164</v>
      </c>
      <c r="H567" s="384">
        <f>F567*D567</f>
        <v>0</v>
      </c>
      <c r="I567" s="383" t="s">
        <v>164</v>
      </c>
    </row>
    <row r="568" spans="1:9">
      <c r="F568" s="402"/>
    </row>
    <row r="569" spans="1:9">
      <c r="A569" s="372" t="s">
        <v>677</v>
      </c>
      <c r="B569" s="373" t="s">
        <v>678</v>
      </c>
      <c r="F569" s="402"/>
    </row>
    <row r="570" spans="1:9">
      <c r="F570" s="402"/>
    </row>
    <row r="571" spans="1:9">
      <c r="B571" s="382" t="s">
        <v>676</v>
      </c>
      <c r="C571" s="383"/>
      <c r="D571" s="383">
        <v>8</v>
      </c>
      <c r="E571" s="383" t="s">
        <v>389</v>
      </c>
      <c r="F571" s="423"/>
      <c r="G571" s="383" t="s">
        <v>164</v>
      </c>
      <c r="H571" s="384">
        <f>F571*D571</f>
        <v>0</v>
      </c>
      <c r="I571" s="383" t="s">
        <v>164</v>
      </c>
    </row>
    <row r="572" spans="1:9">
      <c r="F572" s="402"/>
    </row>
    <row r="573" spans="1:9" ht="42.75">
      <c r="A573" s="372" t="s">
        <v>679</v>
      </c>
      <c r="B573" s="373" t="s">
        <v>680</v>
      </c>
      <c r="F573" s="402"/>
    </row>
    <row r="574" spans="1:9">
      <c r="F574" s="402"/>
    </row>
    <row r="575" spans="1:9">
      <c r="B575" s="382" t="s">
        <v>676</v>
      </c>
      <c r="C575" s="383"/>
      <c r="D575" s="383">
        <v>8</v>
      </c>
      <c r="E575" s="383" t="s">
        <v>389</v>
      </c>
      <c r="F575" s="423"/>
      <c r="G575" s="383" t="s">
        <v>164</v>
      </c>
      <c r="H575" s="384">
        <f>F575*D575</f>
        <v>0</v>
      </c>
      <c r="I575" s="383" t="s">
        <v>164</v>
      </c>
    </row>
    <row r="576" spans="1:9">
      <c r="F576" s="402"/>
    </row>
    <row r="577" spans="1:9">
      <c r="A577" s="372" t="s">
        <v>681</v>
      </c>
      <c r="B577" s="373" t="s">
        <v>682</v>
      </c>
      <c r="F577" s="402"/>
    </row>
    <row r="578" spans="1:9">
      <c r="F578" s="402"/>
    </row>
    <row r="579" spans="1:9" ht="15.75">
      <c r="B579" s="417" t="s">
        <v>683</v>
      </c>
      <c r="C579" s="383" t="s">
        <v>22</v>
      </c>
      <c r="D579" s="383">
        <v>4</v>
      </c>
      <c r="E579" s="383" t="s">
        <v>389</v>
      </c>
      <c r="F579" s="423"/>
      <c r="G579" s="383" t="s">
        <v>164</v>
      </c>
      <c r="H579" s="384">
        <f t="shared" ref="H579:H585" si="0">F579*D579</f>
        <v>0</v>
      </c>
      <c r="I579" s="383" t="s">
        <v>164</v>
      </c>
    </row>
    <row r="580" spans="1:9" ht="15.75">
      <c r="B580" s="417" t="s">
        <v>683</v>
      </c>
      <c r="C580" s="383" t="s">
        <v>22</v>
      </c>
      <c r="D580" s="383">
        <v>4</v>
      </c>
      <c r="E580" s="383" t="s">
        <v>389</v>
      </c>
      <c r="F580" s="423"/>
      <c r="G580" s="383" t="s">
        <v>164</v>
      </c>
      <c r="H580" s="384">
        <f t="shared" si="0"/>
        <v>0</v>
      </c>
      <c r="I580" s="383" t="s">
        <v>164</v>
      </c>
    </row>
    <row r="581" spans="1:9" ht="15.75">
      <c r="B581" s="417" t="s">
        <v>683</v>
      </c>
      <c r="C581" s="383" t="s">
        <v>22</v>
      </c>
      <c r="D581" s="383">
        <v>4</v>
      </c>
      <c r="E581" s="383" t="s">
        <v>389</v>
      </c>
      <c r="F581" s="423"/>
      <c r="G581" s="383" t="s">
        <v>164</v>
      </c>
      <c r="H581" s="384">
        <f t="shared" si="0"/>
        <v>0</v>
      </c>
      <c r="I581" s="383" t="s">
        <v>164</v>
      </c>
    </row>
    <row r="582" spans="1:9" ht="15.75">
      <c r="B582" s="417" t="s">
        <v>684</v>
      </c>
      <c r="C582" s="383" t="s">
        <v>22</v>
      </c>
      <c r="D582" s="383">
        <v>4</v>
      </c>
      <c r="E582" s="383" t="s">
        <v>389</v>
      </c>
      <c r="F582" s="423"/>
      <c r="G582" s="383" t="s">
        <v>164</v>
      </c>
      <c r="H582" s="384">
        <f t="shared" si="0"/>
        <v>0</v>
      </c>
      <c r="I582" s="383" t="s">
        <v>164</v>
      </c>
    </row>
    <row r="583" spans="1:9" ht="15.75">
      <c r="B583" s="417" t="s">
        <v>685</v>
      </c>
      <c r="C583" s="383" t="s">
        <v>22</v>
      </c>
      <c r="D583" s="383">
        <v>4</v>
      </c>
      <c r="E583" s="383" t="s">
        <v>389</v>
      </c>
      <c r="F583" s="423"/>
      <c r="G583" s="383" t="s">
        <v>164</v>
      </c>
      <c r="H583" s="384">
        <f t="shared" si="0"/>
        <v>0</v>
      </c>
      <c r="I583" s="383" t="s">
        <v>164</v>
      </c>
    </row>
    <row r="584" spans="1:9" ht="15.75">
      <c r="B584" s="418" t="s">
        <v>686</v>
      </c>
      <c r="C584" s="383" t="s">
        <v>22</v>
      </c>
      <c r="D584" s="383">
        <v>4</v>
      </c>
      <c r="E584" s="383" t="s">
        <v>389</v>
      </c>
      <c r="F584" s="423"/>
      <c r="G584" s="383" t="s">
        <v>164</v>
      </c>
      <c r="H584" s="384">
        <f t="shared" si="0"/>
        <v>0</v>
      </c>
      <c r="I584" s="383" t="s">
        <v>164</v>
      </c>
    </row>
    <row r="585" spans="1:9" ht="15.75">
      <c r="B585" s="417" t="s">
        <v>687</v>
      </c>
      <c r="C585" s="383" t="s">
        <v>22</v>
      </c>
      <c r="D585" s="383">
        <v>4</v>
      </c>
      <c r="E585" s="383" t="s">
        <v>389</v>
      </c>
      <c r="F585" s="423"/>
      <c r="G585" s="383" t="s">
        <v>164</v>
      </c>
      <c r="H585" s="384">
        <f t="shared" si="0"/>
        <v>0</v>
      </c>
      <c r="I585" s="383" t="s">
        <v>164</v>
      </c>
    </row>
    <row r="586" spans="1:9" ht="15.75">
      <c r="B586" s="417" t="s">
        <v>688</v>
      </c>
      <c r="C586" s="383" t="s">
        <v>22</v>
      </c>
      <c r="D586" s="383">
        <v>4</v>
      </c>
      <c r="E586" s="383" t="s">
        <v>389</v>
      </c>
      <c r="F586" s="423"/>
      <c r="G586" s="383" t="s">
        <v>164</v>
      </c>
      <c r="H586" s="384">
        <f>F586*D586</f>
        <v>0</v>
      </c>
      <c r="I586" s="383" t="s">
        <v>164</v>
      </c>
    </row>
    <row r="587" spans="1:9">
      <c r="F587" s="402"/>
    </row>
    <row r="588" spans="1:9">
      <c r="A588" s="372" t="s">
        <v>689</v>
      </c>
      <c r="B588" s="373" t="s">
        <v>690</v>
      </c>
      <c r="F588" s="402"/>
    </row>
    <row r="589" spans="1:9">
      <c r="F589" s="402"/>
    </row>
    <row r="590" spans="1:9">
      <c r="B590" s="382" t="s">
        <v>676</v>
      </c>
      <c r="C590" s="383"/>
      <c r="D590" s="383">
        <v>8</v>
      </c>
      <c r="E590" s="383" t="s">
        <v>389</v>
      </c>
      <c r="F590" s="423"/>
      <c r="G590" s="383" t="s">
        <v>164</v>
      </c>
      <c r="H590" s="384">
        <f>F590*D590</f>
        <v>0</v>
      </c>
      <c r="I590" s="383" t="s">
        <v>164</v>
      </c>
    </row>
    <row r="591" spans="1:9">
      <c r="F591" s="402"/>
    </row>
    <row r="592" spans="1:9" ht="28.5">
      <c r="A592" s="372" t="s">
        <v>691</v>
      </c>
      <c r="B592" s="373" t="s">
        <v>692</v>
      </c>
      <c r="F592" s="402"/>
    </row>
    <row r="593" spans="1:9">
      <c r="F593" s="402"/>
    </row>
    <row r="594" spans="1:9">
      <c r="B594" s="382" t="s">
        <v>676</v>
      </c>
      <c r="C594" s="383"/>
      <c r="D594" s="383">
        <v>8</v>
      </c>
      <c r="E594" s="383" t="s">
        <v>389</v>
      </c>
      <c r="F594" s="423"/>
      <c r="G594" s="383" t="s">
        <v>164</v>
      </c>
      <c r="H594" s="384">
        <f>F594*D594</f>
        <v>0</v>
      </c>
      <c r="I594" s="383" t="s">
        <v>164</v>
      </c>
    </row>
    <row r="595" spans="1:9">
      <c r="B595" s="385"/>
      <c r="C595" s="386"/>
      <c r="D595" s="386"/>
      <c r="E595" s="386"/>
      <c r="F595" s="387"/>
      <c r="G595" s="386"/>
      <c r="H595" s="387"/>
      <c r="I595" s="386"/>
    </row>
    <row r="596" spans="1:9" ht="28.5">
      <c r="A596" s="372" t="s">
        <v>693</v>
      </c>
      <c r="B596" s="385" t="s">
        <v>694</v>
      </c>
      <c r="C596" s="386"/>
      <c r="D596" s="386"/>
      <c r="E596" s="386"/>
      <c r="F596" s="387"/>
      <c r="G596" s="386"/>
      <c r="H596" s="387"/>
      <c r="I596" s="386"/>
    </row>
    <row r="597" spans="1:9">
      <c r="B597" s="385"/>
      <c r="C597" s="386"/>
      <c r="D597" s="386"/>
      <c r="E597" s="386"/>
      <c r="F597" s="387"/>
      <c r="G597" s="386"/>
      <c r="H597" s="387"/>
      <c r="I597" s="386"/>
    </row>
    <row r="598" spans="1:9">
      <c r="B598" s="382" t="s">
        <v>695</v>
      </c>
      <c r="C598" s="383"/>
      <c r="D598" s="383">
        <v>38</v>
      </c>
      <c r="E598" s="383" t="s">
        <v>389</v>
      </c>
      <c r="F598" s="423"/>
      <c r="G598" s="383" t="s">
        <v>164</v>
      </c>
      <c r="H598" s="384">
        <f>F598*D598</f>
        <v>0</v>
      </c>
      <c r="I598" s="383" t="s">
        <v>164</v>
      </c>
    </row>
    <row r="599" spans="1:9">
      <c r="B599" s="385"/>
      <c r="C599" s="386"/>
      <c r="D599" s="386"/>
      <c r="E599" s="386"/>
      <c r="F599" s="387"/>
      <c r="G599" s="386"/>
      <c r="H599" s="387"/>
      <c r="I599" s="386"/>
    </row>
    <row r="600" spans="1:9">
      <c r="B600" s="385"/>
      <c r="C600" s="386"/>
      <c r="D600" s="386"/>
      <c r="E600" s="386"/>
      <c r="F600" s="387"/>
      <c r="G600" s="386"/>
      <c r="H600" s="387"/>
      <c r="I600" s="386"/>
    </row>
    <row r="601" spans="1:9" ht="42.75">
      <c r="A601" s="372" t="s">
        <v>696</v>
      </c>
      <c r="B601" s="373" t="s">
        <v>697</v>
      </c>
      <c r="C601" s="404"/>
      <c r="D601" s="404"/>
      <c r="E601" s="404"/>
      <c r="F601" s="402"/>
      <c r="G601" s="404"/>
      <c r="H601" s="404"/>
      <c r="I601" s="404"/>
    </row>
    <row r="602" spans="1:9" ht="15.75">
      <c r="B602" s="404"/>
      <c r="C602" s="404"/>
      <c r="D602" s="404"/>
      <c r="E602" s="404"/>
      <c r="F602" s="402"/>
      <c r="G602" s="404"/>
      <c r="H602" s="404"/>
      <c r="I602" s="404"/>
    </row>
    <row r="603" spans="1:9" ht="15.75">
      <c r="B603" s="373" t="s">
        <v>698</v>
      </c>
      <c r="C603" s="404"/>
      <c r="D603" s="404"/>
      <c r="E603" s="404"/>
      <c r="F603" s="402"/>
      <c r="G603" s="404"/>
      <c r="H603" s="404"/>
      <c r="I603" s="404"/>
    </row>
    <row r="604" spans="1:9" ht="15.75">
      <c r="B604" s="373" t="s">
        <v>699</v>
      </c>
      <c r="C604" s="404"/>
      <c r="D604" s="404"/>
      <c r="E604" s="404"/>
      <c r="F604" s="402"/>
      <c r="G604" s="404"/>
      <c r="H604" s="404"/>
      <c r="I604" s="404"/>
    </row>
    <row r="605" spans="1:9" ht="15.75">
      <c r="B605" s="373" t="s">
        <v>700</v>
      </c>
      <c r="C605" s="404"/>
      <c r="D605" s="404"/>
      <c r="E605" s="404"/>
      <c r="F605" s="402"/>
      <c r="G605" s="404"/>
      <c r="H605" s="404"/>
      <c r="I605" s="404"/>
    </row>
    <row r="606" spans="1:9" ht="15.75">
      <c r="B606" s="373" t="s">
        <v>701</v>
      </c>
      <c r="C606" s="404"/>
      <c r="D606" s="404"/>
      <c r="E606" s="404"/>
      <c r="F606" s="402"/>
      <c r="G606" s="404"/>
      <c r="H606" s="404"/>
      <c r="I606" s="404"/>
    </row>
    <row r="607" spans="1:9" ht="15.75">
      <c r="B607" s="373" t="s">
        <v>702</v>
      </c>
      <c r="C607" s="404"/>
      <c r="D607" s="404"/>
      <c r="E607" s="404"/>
      <c r="F607" s="402"/>
      <c r="G607" s="404"/>
      <c r="H607" s="404"/>
      <c r="I607" s="404"/>
    </row>
    <row r="608" spans="1:9" ht="15.75">
      <c r="B608" s="373" t="s">
        <v>703</v>
      </c>
      <c r="C608" s="404"/>
      <c r="D608" s="404"/>
      <c r="E608" s="404"/>
      <c r="F608" s="402"/>
      <c r="G608" s="404"/>
      <c r="H608" s="404"/>
      <c r="I608" s="404"/>
    </row>
    <row r="609" spans="1:9" ht="15.75">
      <c r="B609" s="373" t="s">
        <v>704</v>
      </c>
      <c r="C609" s="404"/>
      <c r="D609" s="404"/>
      <c r="E609" s="404"/>
      <c r="F609" s="402"/>
      <c r="G609" s="404"/>
      <c r="H609" s="404"/>
      <c r="I609" s="404"/>
    </row>
    <row r="610" spans="1:9" ht="15.75">
      <c r="C610" s="404"/>
      <c r="D610" s="404"/>
      <c r="E610" s="404"/>
      <c r="F610" s="402"/>
      <c r="G610" s="404"/>
      <c r="H610" s="404"/>
      <c r="I610" s="404"/>
    </row>
    <row r="611" spans="1:9" ht="57">
      <c r="B611" s="373" t="s">
        <v>705</v>
      </c>
      <c r="C611" s="404"/>
      <c r="D611" s="404"/>
      <c r="E611" s="404"/>
      <c r="F611" s="402"/>
      <c r="G611" s="404"/>
      <c r="H611" s="404"/>
      <c r="I611" s="404"/>
    </row>
    <row r="612" spans="1:9" ht="15.75">
      <c r="C612" s="404"/>
      <c r="D612" s="404"/>
      <c r="E612" s="404"/>
      <c r="F612" s="402"/>
      <c r="G612" s="404"/>
      <c r="H612" s="404"/>
      <c r="I612" s="404"/>
    </row>
    <row r="613" spans="1:9" ht="15.75">
      <c r="B613" s="404"/>
      <c r="C613" s="404"/>
      <c r="D613" s="404"/>
      <c r="E613" s="404"/>
      <c r="F613" s="402"/>
      <c r="G613" s="404"/>
      <c r="H613" s="404"/>
      <c r="I613" s="404"/>
    </row>
    <row r="614" spans="1:9">
      <c r="B614" s="385" t="s">
        <v>446</v>
      </c>
      <c r="C614" s="386"/>
      <c r="D614" s="386"/>
      <c r="E614" s="386"/>
      <c r="F614" s="387"/>
      <c r="G614" s="386"/>
      <c r="H614" s="387"/>
      <c r="I614" s="386"/>
    </row>
    <row r="615" spans="1:9">
      <c r="B615" s="385"/>
      <c r="C615" s="386"/>
      <c r="D615" s="386"/>
      <c r="E615" s="386"/>
      <c r="F615" s="387"/>
      <c r="G615" s="386"/>
      <c r="H615" s="387"/>
      <c r="I615" s="386"/>
    </row>
    <row r="616" spans="1:9">
      <c r="B616" s="385"/>
      <c r="C616" s="386"/>
      <c r="D616" s="386"/>
      <c r="E616" s="386"/>
      <c r="F616" s="387"/>
      <c r="G616" s="386"/>
      <c r="H616" s="387"/>
      <c r="I616" s="386"/>
    </row>
    <row r="617" spans="1:9">
      <c r="B617" s="425"/>
      <c r="C617" s="386"/>
      <c r="D617" s="386"/>
      <c r="E617" s="386"/>
      <c r="F617" s="387"/>
      <c r="G617" s="386"/>
      <c r="H617" s="387"/>
      <c r="I617" s="386"/>
    </row>
    <row r="618" spans="1:9" ht="15.75">
      <c r="B618" s="404"/>
      <c r="C618" s="404"/>
      <c r="D618" s="404"/>
      <c r="E618" s="404"/>
      <c r="F618" s="402"/>
      <c r="G618" s="404"/>
      <c r="H618" s="404"/>
      <c r="I618" s="404"/>
    </row>
    <row r="619" spans="1:9" ht="15.75">
      <c r="A619" s="404"/>
      <c r="B619" s="382" t="s">
        <v>676</v>
      </c>
      <c r="C619" s="383"/>
      <c r="D619" s="383">
        <v>2</v>
      </c>
      <c r="E619" s="383" t="s">
        <v>389</v>
      </c>
      <c r="F619" s="423"/>
      <c r="G619" s="383" t="s">
        <v>164</v>
      </c>
      <c r="H619" s="384">
        <f>F619*D619</f>
        <v>0</v>
      </c>
      <c r="I619" s="383" t="s">
        <v>164</v>
      </c>
    </row>
    <row r="620" spans="1:9" ht="15.75">
      <c r="A620" s="404"/>
      <c r="B620" s="385"/>
      <c r="C620" s="386"/>
      <c r="D620" s="386"/>
      <c r="E620" s="386"/>
      <c r="F620" s="387"/>
      <c r="G620" s="386"/>
      <c r="H620" s="387"/>
      <c r="I620" s="386"/>
    </row>
    <row r="621" spans="1:9" ht="15.75">
      <c r="A621" s="404"/>
      <c r="B621" s="385"/>
      <c r="C621" s="386"/>
      <c r="D621" s="386"/>
      <c r="E621" s="386"/>
      <c r="F621" s="387"/>
      <c r="G621" s="386"/>
      <c r="H621" s="387"/>
      <c r="I621" s="386"/>
    </row>
    <row r="622" spans="1:9">
      <c r="A622" s="377"/>
      <c r="B622" s="378" t="s">
        <v>706</v>
      </c>
      <c r="C622" s="379"/>
      <c r="D622" s="379"/>
      <c r="E622" s="379"/>
      <c r="F622" s="403"/>
      <c r="G622" s="379"/>
      <c r="H622" s="380">
        <f>SUM(H567:H619)</f>
        <v>0</v>
      </c>
      <c r="I622" s="379" t="s">
        <v>164</v>
      </c>
    </row>
    <row r="623" spans="1:9">
      <c r="F623" s="402"/>
    </row>
    <row r="624" spans="1:9">
      <c r="F624" s="402"/>
    </row>
    <row r="625" spans="1:9" s="381" customFormat="1" ht="14.25">
      <c r="A625" s="372"/>
      <c r="B625" s="373"/>
      <c r="C625" s="374"/>
      <c r="D625" s="374"/>
      <c r="E625" s="374"/>
      <c r="F625" s="375"/>
      <c r="G625" s="374"/>
      <c r="H625" s="375"/>
      <c r="I625" s="374"/>
    </row>
    <row r="626" spans="1:9" s="381" customFormat="1" ht="14.45" customHeight="1">
      <c r="A626" s="372"/>
      <c r="B626" s="378" t="s">
        <v>707</v>
      </c>
      <c r="C626" s="379"/>
      <c r="D626" s="379"/>
      <c r="E626" s="379"/>
      <c r="F626" s="380"/>
      <c r="G626" s="379"/>
      <c r="H626" s="380"/>
      <c r="I626" s="379"/>
    </row>
    <row r="627" spans="1:9" s="381" customFormat="1">
      <c r="A627" s="372"/>
      <c r="B627" s="378"/>
      <c r="C627" s="379"/>
      <c r="D627" s="379"/>
      <c r="E627" s="379"/>
      <c r="F627" s="380"/>
      <c r="G627" s="379"/>
      <c r="H627" s="380"/>
      <c r="I627" s="379"/>
    </row>
    <row r="628" spans="1:9" s="381" customFormat="1" ht="30" customHeight="1">
      <c r="A628" s="412" t="s">
        <v>708</v>
      </c>
      <c r="B628" s="378" t="str">
        <f>B11</f>
        <v>DEMONTAŽA POSTOJEĆE OPREME U KOTLOVNICI</v>
      </c>
      <c r="C628" s="379"/>
      <c r="D628" s="379"/>
      <c r="E628" s="379"/>
      <c r="F628" s="380"/>
      <c r="G628" s="379"/>
      <c r="H628" s="380">
        <f>H63</f>
        <v>0</v>
      </c>
      <c r="I628" s="379" t="s">
        <v>164</v>
      </c>
    </row>
    <row r="629" spans="1:9" s="381" customFormat="1" ht="12" customHeight="1">
      <c r="A629" s="412"/>
      <c r="B629" s="378"/>
      <c r="C629" s="379"/>
      <c r="D629" s="379"/>
      <c r="E629" s="379"/>
      <c r="F629" s="380"/>
      <c r="G629" s="379"/>
      <c r="H629" s="380"/>
      <c r="I629" s="379"/>
    </row>
    <row r="630" spans="1:9" s="381" customFormat="1">
      <c r="A630" s="412" t="s">
        <v>709</v>
      </c>
      <c r="B630" s="413" t="str">
        <f>B305</f>
        <v>TOPLOVODNA INSTALACIJA:</v>
      </c>
      <c r="C630" s="414"/>
      <c r="D630" s="414"/>
      <c r="E630" s="414"/>
      <c r="F630" s="416"/>
      <c r="G630" s="414"/>
      <c r="H630" s="416">
        <f>H305</f>
        <v>0</v>
      </c>
      <c r="I630" s="414" t="s">
        <v>164</v>
      </c>
    </row>
    <row r="631" spans="1:9" s="381" customFormat="1">
      <c r="A631" s="412"/>
      <c r="B631" s="413"/>
      <c r="C631" s="414"/>
      <c r="D631" s="414"/>
      <c r="E631" s="414"/>
      <c r="F631" s="416"/>
      <c r="G631" s="414"/>
      <c r="H631" s="416"/>
      <c r="I631" s="414"/>
    </row>
    <row r="632" spans="1:9" s="419" customFormat="1">
      <c r="A632" s="412" t="s">
        <v>710</v>
      </c>
      <c r="B632" s="413" t="str">
        <f>B457</f>
        <v>PLINSKA INSTALACIJA:</v>
      </c>
      <c r="C632" s="414"/>
      <c r="D632" s="414"/>
      <c r="E632" s="414"/>
      <c r="F632" s="416"/>
      <c r="G632" s="414"/>
      <c r="H632" s="416">
        <f>H457</f>
        <v>0</v>
      </c>
      <c r="I632" s="414" t="s">
        <v>164</v>
      </c>
    </row>
    <row r="633" spans="1:9" s="419" customFormat="1">
      <c r="A633" s="412"/>
      <c r="B633" s="413"/>
      <c r="C633" s="414"/>
      <c r="D633" s="414"/>
      <c r="E633" s="414"/>
      <c r="F633" s="416"/>
      <c r="G633" s="414"/>
      <c r="H633" s="416"/>
      <c r="I633" s="414"/>
    </row>
    <row r="634" spans="1:9" s="419" customFormat="1" ht="32.25" customHeight="1">
      <c r="A634" s="412" t="s">
        <v>711</v>
      </c>
      <c r="B634" s="413" t="str">
        <f>B459</f>
        <v>GRAĐEVINSKI RADOVI UZ PLINSKU INSTALACIJU</v>
      </c>
      <c r="C634" s="414"/>
      <c r="D634" s="414"/>
      <c r="E634" s="414"/>
      <c r="F634" s="416"/>
      <c r="G634" s="414"/>
      <c r="H634" s="416">
        <f>H513</f>
        <v>0</v>
      </c>
      <c r="I634" s="414" t="s">
        <v>164</v>
      </c>
    </row>
    <row r="635" spans="1:9" s="419" customFormat="1">
      <c r="A635" s="412"/>
      <c r="B635" s="413"/>
      <c r="C635" s="414"/>
      <c r="D635" s="414"/>
      <c r="E635" s="414"/>
      <c r="F635" s="416"/>
      <c r="G635" s="414"/>
      <c r="H635" s="416"/>
      <c r="I635" s="414"/>
    </row>
    <row r="636" spans="1:9" s="419" customFormat="1">
      <c r="A636" s="412" t="s">
        <v>712</v>
      </c>
      <c r="B636" s="413" t="str">
        <f>B516</f>
        <v>TERMOSTATSKI RADIJATORSKI VENTILI</v>
      </c>
      <c r="C636" s="414"/>
      <c r="D636" s="414"/>
      <c r="E636" s="414"/>
      <c r="F636" s="416"/>
      <c r="G636" s="414"/>
      <c r="H636" s="416">
        <f>H560</f>
        <v>0</v>
      </c>
      <c r="I636" s="414" t="s">
        <v>164</v>
      </c>
    </row>
    <row r="637" spans="1:9" s="419" customFormat="1">
      <c r="A637" s="412"/>
      <c r="B637" s="413"/>
      <c r="C637" s="414"/>
      <c r="D637" s="414"/>
      <c r="E637" s="414"/>
      <c r="F637" s="416"/>
      <c r="G637" s="414"/>
      <c r="H637" s="416"/>
      <c r="I637" s="414"/>
    </row>
    <row r="638" spans="1:9" s="419" customFormat="1">
      <c r="A638" s="412" t="s">
        <v>7</v>
      </c>
      <c r="B638" s="413" t="str">
        <f>B563</f>
        <v>PREMJEŠTANJE KLIMA UREĐAJA</v>
      </c>
      <c r="C638" s="414"/>
      <c r="D638" s="414"/>
      <c r="E638" s="414"/>
      <c r="F638" s="416"/>
      <c r="G638" s="414"/>
      <c r="H638" s="416">
        <f>H622</f>
        <v>0</v>
      </c>
      <c r="I638" s="414" t="s">
        <v>164</v>
      </c>
    </row>
    <row r="639" spans="1:9" s="419" customFormat="1">
      <c r="A639" s="412"/>
      <c r="B639" s="413"/>
      <c r="C639" s="414"/>
      <c r="D639" s="414"/>
      <c r="E639" s="414"/>
      <c r="F639" s="416"/>
      <c r="G639" s="414"/>
      <c r="H639" s="416"/>
      <c r="I639" s="414"/>
    </row>
    <row r="640" spans="1:9" s="381" customFormat="1">
      <c r="A640" s="420"/>
      <c r="B640" s="378"/>
      <c r="C640" s="379"/>
      <c r="D640" s="379"/>
      <c r="E640" s="379"/>
      <c r="F640" s="380"/>
      <c r="G640" s="379"/>
      <c r="H640" s="380"/>
      <c r="I640" s="379"/>
    </row>
    <row r="641" spans="2:9">
      <c r="B641" s="389" t="s">
        <v>713</v>
      </c>
      <c r="C641" s="390"/>
      <c r="D641" s="390"/>
      <c r="E641" s="390"/>
      <c r="F641" s="392"/>
      <c r="G641" s="390"/>
      <c r="H641" s="392">
        <f>SUM(H628:H640)</f>
        <v>0</v>
      </c>
      <c r="I641" s="390" t="s">
        <v>164</v>
      </c>
    </row>
    <row r="643" spans="2:9">
      <c r="B643" s="389" t="s">
        <v>714</v>
      </c>
      <c r="C643" s="421"/>
      <c r="D643" s="421"/>
      <c r="E643" s="421"/>
      <c r="F643" s="422"/>
      <c r="G643" s="421"/>
      <c r="H643" s="392">
        <f>H641*0.25</f>
        <v>0</v>
      </c>
      <c r="I643" s="390" t="s">
        <v>164</v>
      </c>
    </row>
    <row r="645" spans="2:9">
      <c r="B645" s="389" t="s">
        <v>715</v>
      </c>
      <c r="C645" s="390"/>
      <c r="D645" s="390"/>
      <c r="E645" s="390"/>
      <c r="F645" s="392"/>
      <c r="G645" s="390"/>
      <c r="H645" s="392">
        <f>H641+H643</f>
        <v>0</v>
      </c>
      <c r="I645" s="390" t="s">
        <v>164</v>
      </c>
    </row>
  </sheetData>
  <sheetProtection password="CC1A" sheet="1" objects="1" scenarios="1"/>
  <printOptions horizontalCentered="1"/>
  <pageMargins left="0.35433070866141736" right="0.35433070866141736" top="0.78740157480314965" bottom="0.78740157480314965" header="0.51181102362204722" footer="0.51181102362204722"/>
  <pageSetup paperSize="9" scale="95" orientation="portrait" r:id="rId1"/>
  <headerFooter alignWithMargins="0">
    <oddHeader>&amp;C&amp;"Arial,Regular"&amp;11ENERGETSKA OBNOVA PPO KRNJEVO</oddHeader>
    <oddFooter>&amp;C&amp;"Arial,Regular"TROŠKOVNIK MATERIJALA I RADOVA&amp;R&amp;"Arial,Regular"&amp;10&amp;P</oddFooter>
  </headerFooter>
  <rowBreaks count="4" manualBreakCount="4">
    <brk id="8" max="16383" man="1"/>
    <brk id="67" max="16383" man="1"/>
    <brk id="306" max="16383" man="1"/>
    <brk id="624" max="16383"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showZeros="0" topLeftCell="A6" workbookViewId="0"/>
  </sheetViews>
  <sheetFormatPr defaultColWidth="8.85546875" defaultRowHeight="12.75"/>
  <cols>
    <col min="1" max="1" width="7.7109375" style="26" customWidth="1"/>
    <col min="2" max="4" width="8.85546875" style="26" customWidth="1"/>
    <col min="5" max="5" width="25.5703125" style="26" customWidth="1"/>
    <col min="6" max="6" width="21.85546875" style="26" customWidth="1"/>
    <col min="7" max="9" width="8.85546875" style="26" customWidth="1"/>
    <col min="10" max="10" width="7.42578125" style="26" customWidth="1"/>
    <col min="11" max="16384" width="8.85546875" style="26"/>
  </cols>
  <sheetData>
    <row r="1" spans="1:8" ht="26.25" customHeight="1" thickBot="1"/>
    <row r="2" spans="1:8" ht="20.25" thickTop="1" thickBot="1">
      <c r="A2" s="431" t="s">
        <v>213</v>
      </c>
      <c r="B2" s="432"/>
      <c r="C2" s="432"/>
      <c r="D2" s="432"/>
      <c r="E2" s="432"/>
      <c r="F2" s="432"/>
      <c r="G2" s="432"/>
      <c r="H2" s="433"/>
    </row>
    <row r="3" spans="1:8" ht="19.5" thickTop="1">
      <c r="A3" s="70"/>
      <c r="C3" s="70" t="s">
        <v>21</v>
      </c>
      <c r="D3" s="70"/>
      <c r="E3" s="70"/>
      <c r="F3" s="70"/>
    </row>
    <row r="5" spans="1:8" ht="15.75">
      <c r="C5" s="71" t="s">
        <v>20</v>
      </c>
    </row>
    <row r="8" spans="1:8" ht="15.75">
      <c r="A8" s="72" t="s">
        <v>9</v>
      </c>
      <c r="B8" s="72" t="s">
        <v>189</v>
      </c>
      <c r="F8" s="104">
        <f>'rušenje i demontaža'!I32</f>
        <v>0</v>
      </c>
      <c r="G8" s="73"/>
    </row>
    <row r="9" spans="1:8" ht="15.75">
      <c r="A9" s="72"/>
      <c r="F9" s="105"/>
      <c r="G9" s="73"/>
    </row>
    <row r="10" spans="1:8" ht="15.75">
      <c r="A10" s="72" t="s">
        <v>12</v>
      </c>
      <c r="B10" s="72" t="s">
        <v>193</v>
      </c>
      <c r="F10" s="105">
        <f>'zemljani radovi'!I12</f>
        <v>0</v>
      </c>
      <c r="G10" s="73"/>
    </row>
    <row r="11" spans="1:8" ht="15.75">
      <c r="A11" s="72"/>
      <c r="F11" s="105"/>
      <c r="G11" s="73"/>
    </row>
    <row r="12" spans="1:8" ht="15.75">
      <c r="A12" s="72" t="s">
        <v>16</v>
      </c>
      <c r="B12" s="72" t="s">
        <v>174</v>
      </c>
      <c r="F12" s="105">
        <f>'betonski i ab radovi'!I11</f>
        <v>0</v>
      </c>
      <c r="G12" s="73"/>
    </row>
    <row r="13" spans="1:8" ht="15.75">
      <c r="A13" s="72"/>
      <c r="F13" s="105"/>
      <c r="G13" s="73"/>
    </row>
    <row r="14" spans="1:8" ht="15.75">
      <c r="A14" s="72" t="s">
        <v>17</v>
      </c>
      <c r="B14" s="72" t="s">
        <v>183</v>
      </c>
      <c r="F14" s="105">
        <f>'zidarski radovi'!I10</f>
        <v>0</v>
      </c>
      <c r="G14" s="73"/>
    </row>
    <row r="15" spans="1:8" ht="15.75">
      <c r="A15" s="72"/>
      <c r="F15" s="105"/>
      <c r="G15" s="73"/>
    </row>
    <row r="16" spans="1:8" ht="15.75">
      <c r="A16" s="72" t="s">
        <v>18</v>
      </c>
      <c r="B16" s="72" t="s">
        <v>25</v>
      </c>
      <c r="F16" s="105">
        <f>'izolaterski radovi'!I67</f>
        <v>0</v>
      </c>
      <c r="G16" s="73"/>
    </row>
    <row r="17" spans="1:7" ht="15.75" hidden="1">
      <c r="A17" s="72"/>
      <c r="F17" s="105"/>
      <c r="G17" s="73"/>
    </row>
    <row r="18" spans="1:7" ht="15.75" hidden="1">
      <c r="A18" s="72"/>
      <c r="F18" s="105"/>
      <c r="G18" s="73"/>
    </row>
    <row r="19" spans="1:7" ht="15.75" hidden="1">
      <c r="A19" s="72"/>
      <c r="F19" s="105"/>
      <c r="G19" s="73"/>
    </row>
    <row r="20" spans="1:7" ht="15.75" hidden="1">
      <c r="A20" s="72"/>
      <c r="B20" s="72"/>
      <c r="F20" s="105"/>
      <c r="G20" s="73"/>
    </row>
    <row r="21" spans="1:7" ht="15.75">
      <c r="A21" s="72"/>
      <c r="B21" s="72"/>
      <c r="F21" s="105"/>
      <c r="G21" s="73"/>
    </row>
    <row r="22" spans="1:7" ht="15.75">
      <c r="A22" s="72" t="s">
        <v>175</v>
      </c>
      <c r="B22" s="72" t="s">
        <v>207</v>
      </c>
      <c r="F22" s="105">
        <f>'pvc-stolarija'!I181</f>
        <v>0</v>
      </c>
      <c r="G22" s="73"/>
    </row>
    <row r="23" spans="1:7" ht="15.75">
      <c r="A23" s="72"/>
      <c r="B23" s="72"/>
      <c r="F23" s="105"/>
      <c r="G23" s="73"/>
    </row>
    <row r="24" spans="1:7" ht="15.75">
      <c r="A24" s="72" t="s">
        <v>176</v>
      </c>
      <c r="B24" s="72" t="s">
        <v>209</v>
      </c>
      <c r="F24" s="105">
        <f>'krovopokrivački radovi'!I26</f>
        <v>0</v>
      </c>
      <c r="G24" s="73"/>
    </row>
    <row r="25" spans="1:7" ht="15.75">
      <c r="A25" s="72"/>
      <c r="B25" s="72"/>
      <c r="F25" s="105"/>
      <c r="G25" s="73"/>
    </row>
    <row r="26" spans="1:7" ht="15.75">
      <c r="A26" s="72" t="s">
        <v>177</v>
      </c>
      <c r="B26" s="72" t="s">
        <v>24</v>
      </c>
      <c r="F26" s="105">
        <f>'fasaderski radovi'!I22</f>
        <v>0</v>
      </c>
      <c r="G26" s="73"/>
    </row>
    <row r="27" spans="1:7" ht="15.75">
      <c r="A27" s="72"/>
      <c r="B27" s="72"/>
      <c r="F27" s="105"/>
      <c r="G27" s="73"/>
    </row>
    <row r="28" spans="1:7" ht="15.75">
      <c r="A28" s="72" t="s">
        <v>180</v>
      </c>
      <c r="B28" s="72" t="s">
        <v>28</v>
      </c>
      <c r="F28" s="105">
        <f>'limarski radovi'!I34</f>
        <v>0</v>
      </c>
      <c r="G28" s="73"/>
    </row>
    <row r="29" spans="1:7" ht="15.75">
      <c r="A29" s="72"/>
      <c r="B29" s="72"/>
      <c r="F29" s="105"/>
      <c r="G29" s="73"/>
    </row>
    <row r="30" spans="1:7" ht="15.75">
      <c r="A30" s="72" t="s">
        <v>181</v>
      </c>
      <c r="B30" s="72" t="s">
        <v>173</v>
      </c>
      <c r="F30" s="105">
        <f>'ličilački radovi'!I14</f>
        <v>0</v>
      </c>
      <c r="G30" s="73"/>
    </row>
    <row r="31" spans="1:7" ht="15.75">
      <c r="A31" s="72"/>
      <c r="B31" s="72"/>
      <c r="F31" s="105"/>
      <c r="G31" s="73"/>
    </row>
    <row r="32" spans="1:7" ht="15.75">
      <c r="A32" s="72" t="s">
        <v>190</v>
      </c>
      <c r="B32" s="72" t="s">
        <v>178</v>
      </c>
      <c r="F32" s="105">
        <f>'podopolagački radovi'!I10</f>
        <v>0</v>
      </c>
      <c r="G32" s="73"/>
    </row>
    <row r="33" spans="1:10" ht="15.75">
      <c r="A33" s="72"/>
      <c r="B33" s="72"/>
      <c r="F33" s="105"/>
      <c r="G33" s="73"/>
    </row>
    <row r="34" spans="1:10" ht="15.75">
      <c r="A34" s="72" t="s">
        <v>191</v>
      </c>
      <c r="B34" s="72" t="s">
        <v>29</v>
      </c>
      <c r="F34" s="105">
        <f>'ostali radovi'!I32</f>
        <v>0</v>
      </c>
      <c r="G34" s="73"/>
    </row>
    <row r="35" spans="1:10">
      <c r="A35" s="74"/>
      <c r="B35" s="74"/>
      <c r="C35" s="74"/>
      <c r="D35" s="74"/>
      <c r="E35" s="74"/>
      <c r="F35" s="74"/>
      <c r="G35" s="74"/>
      <c r="H35" s="74"/>
      <c r="I35" s="73"/>
      <c r="J35" s="73"/>
    </row>
    <row r="36" spans="1:10" ht="19.5">
      <c r="A36" s="76" t="s">
        <v>168</v>
      </c>
      <c r="D36" s="106"/>
      <c r="E36" s="106"/>
      <c r="F36" s="120">
        <f>SUM(F8:F34)</f>
        <v>0</v>
      </c>
      <c r="G36" s="103"/>
    </row>
    <row r="37" spans="1:10" ht="16.5" thickBot="1">
      <c r="D37" s="107" t="s">
        <v>167</v>
      </c>
      <c r="E37" s="55" t="s">
        <v>166</v>
      </c>
      <c r="F37" s="121">
        <f>0.25*F36</f>
        <v>0</v>
      </c>
    </row>
    <row r="38" spans="1:10" ht="13.5" thickBot="1">
      <c r="F38" s="122"/>
    </row>
    <row r="39" spans="1:10" ht="19.5" thickBot="1">
      <c r="A39" s="108" t="s">
        <v>169</v>
      </c>
      <c r="B39" s="109"/>
      <c r="C39" s="109"/>
      <c r="D39" s="110"/>
      <c r="E39" s="110"/>
      <c r="F39" s="123">
        <f>F36+F37</f>
        <v>0</v>
      </c>
    </row>
  </sheetData>
  <sheetProtection password="CC1A" sheet="1" objects="1" scenarios="1"/>
  <mergeCells count="1">
    <mergeCell ref="A2:H2"/>
  </mergeCells>
  <phoneticPr fontId="0" type="noConversion"/>
  <pageMargins left="0.86614173228346458" right="0.86614173228346458" top="0.47244094488188981" bottom="0.43307086614173229" header="0.51181102362204722" footer="0.4724409448818898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showGridLines="0" showZeros="0" topLeftCell="A6" zoomScale="110" zoomScaleNormal="110" workbookViewId="0">
      <selection activeCell="H12" sqref="H12"/>
    </sheetView>
  </sheetViews>
  <sheetFormatPr defaultColWidth="10.7109375" defaultRowHeight="12.75"/>
  <cols>
    <col min="1" max="1" width="4.140625" style="26" customWidth="1"/>
    <col min="2" max="2" width="3.7109375" style="26" customWidth="1"/>
    <col min="3" max="3" width="2.42578125" style="26" customWidth="1"/>
    <col min="4" max="4" width="56.7109375" style="35" bestFit="1" customWidth="1"/>
    <col min="5" max="5" width="4.85546875" style="26" customWidth="1"/>
    <col min="6" max="6" width="7.85546875" style="27" customWidth="1"/>
    <col min="7" max="7" width="10" style="46" customWidth="1"/>
    <col min="8" max="8" width="8.7109375" style="27" customWidth="1"/>
    <col min="9" max="9" width="9.140625" style="41" customWidth="1"/>
    <col min="10" max="10" width="4" style="26" customWidth="1"/>
    <col min="11" max="16384" width="10.7109375" style="26"/>
  </cols>
  <sheetData>
    <row r="1" spans="1:10" ht="20.25" thickTop="1" thickBot="1">
      <c r="A1" s="79" t="s">
        <v>9</v>
      </c>
      <c r="B1" s="80"/>
      <c r="C1" s="81"/>
      <c r="D1" s="82" t="s">
        <v>0</v>
      </c>
    </row>
    <row r="2" spans="1:10" ht="13.5" thickTop="1"/>
    <row r="3" spans="1:10" ht="38.25">
      <c r="F3" s="86" t="s">
        <v>30</v>
      </c>
      <c r="G3" s="112" t="s">
        <v>31</v>
      </c>
      <c r="H3" s="86" t="s">
        <v>162</v>
      </c>
      <c r="I3" s="116" t="s">
        <v>163</v>
      </c>
    </row>
    <row r="4" spans="1:10">
      <c r="F4" s="86"/>
      <c r="G4" s="112"/>
      <c r="H4" s="86"/>
      <c r="I4" s="116"/>
    </row>
    <row r="5" spans="1:10" ht="53.25" customHeight="1">
      <c r="A5" s="28" t="s">
        <v>2</v>
      </c>
      <c r="B5" s="29" t="s">
        <v>2</v>
      </c>
      <c r="D5" s="85" t="s">
        <v>245</v>
      </c>
      <c r="F5" s="43" t="s">
        <v>15</v>
      </c>
      <c r="G5" s="113">
        <v>3</v>
      </c>
      <c r="H5" s="356"/>
      <c r="I5" s="41">
        <f>G5*H5</f>
        <v>0</v>
      </c>
      <c r="J5" s="26" t="s">
        <v>164</v>
      </c>
    </row>
    <row r="6" spans="1:10">
      <c r="B6" s="29"/>
      <c r="D6" s="34"/>
      <c r="F6" s="43"/>
      <c r="G6" s="114"/>
    </row>
    <row r="7" spans="1:10" ht="79.5" customHeight="1">
      <c r="A7" s="28" t="s">
        <v>2</v>
      </c>
      <c r="B7" s="29" t="s">
        <v>3</v>
      </c>
      <c r="C7" s="30"/>
      <c r="D7" s="85" t="s">
        <v>294</v>
      </c>
      <c r="E7" s="32"/>
      <c r="F7" s="43"/>
      <c r="G7" s="113"/>
      <c r="H7" s="33"/>
    </row>
    <row r="8" spans="1:10">
      <c r="A8" s="28"/>
      <c r="B8" s="29"/>
      <c r="C8" s="30"/>
      <c r="D8" s="143" t="s">
        <v>241</v>
      </c>
      <c r="E8" s="32"/>
      <c r="F8" s="43" t="s">
        <v>23</v>
      </c>
      <c r="G8" s="113">
        <v>82.5</v>
      </c>
      <c r="H8" s="356"/>
      <c r="I8" s="41">
        <f t="shared" ref="I8:I10" si="0">G8*H8</f>
        <v>0</v>
      </c>
      <c r="J8" s="26" t="s">
        <v>164</v>
      </c>
    </row>
    <row r="9" spans="1:10">
      <c r="A9" s="28"/>
      <c r="B9" s="29"/>
      <c r="C9" s="30"/>
      <c r="D9" s="143" t="s">
        <v>244</v>
      </c>
      <c r="E9" s="32"/>
      <c r="F9" s="43" t="s">
        <v>23</v>
      </c>
      <c r="G9" s="113">
        <f>128.1</f>
        <v>128.1</v>
      </c>
      <c r="H9" s="356"/>
      <c r="I9" s="41">
        <f t="shared" si="0"/>
        <v>0</v>
      </c>
      <c r="J9" s="26" t="s">
        <v>164</v>
      </c>
    </row>
    <row r="10" spans="1:10">
      <c r="A10" s="28"/>
      <c r="B10" s="29"/>
      <c r="C10" s="30"/>
      <c r="D10" s="143" t="s">
        <v>242</v>
      </c>
      <c r="E10" s="32"/>
      <c r="F10" s="43" t="s">
        <v>23</v>
      </c>
      <c r="G10" s="113">
        <v>190.05</v>
      </c>
      <c r="H10" s="356"/>
      <c r="I10" s="41">
        <f t="shared" si="0"/>
        <v>0</v>
      </c>
      <c r="J10" s="26" t="s">
        <v>164</v>
      </c>
    </row>
    <row r="11" spans="1:10">
      <c r="A11" s="28"/>
      <c r="B11" s="29"/>
      <c r="C11" s="30"/>
      <c r="D11" s="149"/>
      <c r="E11" s="32"/>
      <c r="F11" s="43"/>
      <c r="G11" s="113"/>
      <c r="H11" s="33"/>
    </row>
    <row r="12" spans="1:10" ht="92.25" customHeight="1">
      <c r="A12" s="129" t="s">
        <v>2</v>
      </c>
      <c r="B12" s="128" t="s">
        <v>4</v>
      </c>
      <c r="C12" s="124"/>
      <c r="D12" s="152" t="s">
        <v>335</v>
      </c>
      <c r="E12" s="124"/>
      <c r="F12" s="124" t="s">
        <v>15</v>
      </c>
      <c r="G12" s="113">
        <v>8</v>
      </c>
      <c r="H12" s="357"/>
      <c r="I12" s="41">
        <f>G12*H12</f>
        <v>0</v>
      </c>
      <c r="J12" s="26" t="s">
        <v>164</v>
      </c>
    </row>
    <row r="13" spans="1:10">
      <c r="A13" s="124"/>
      <c r="B13" s="124"/>
      <c r="C13" s="124"/>
      <c r="D13" s="124"/>
      <c r="E13" s="124"/>
      <c r="F13" s="124"/>
      <c r="G13" s="125"/>
      <c r="H13" s="126"/>
      <c r="I13" s="127"/>
      <c r="J13" s="73"/>
    </row>
    <row r="14" spans="1:10" ht="38.25">
      <c r="A14" s="129" t="s">
        <v>2</v>
      </c>
      <c r="B14" s="128" t="s">
        <v>5</v>
      </c>
      <c r="C14" s="124"/>
      <c r="D14" s="130" t="s">
        <v>289</v>
      </c>
      <c r="E14" s="124"/>
      <c r="F14" s="43" t="s">
        <v>11</v>
      </c>
      <c r="G14" s="113">
        <v>362.95</v>
      </c>
      <c r="H14" s="357"/>
      <c r="I14" s="41">
        <f>G14*H14</f>
        <v>0</v>
      </c>
      <c r="J14" s="26" t="s">
        <v>164</v>
      </c>
    </row>
    <row r="15" spans="1:10">
      <c r="A15" s="124"/>
      <c r="B15" s="124"/>
      <c r="C15" s="124"/>
      <c r="D15" s="124"/>
      <c r="E15" s="124"/>
      <c r="F15" s="124"/>
      <c r="G15" s="125"/>
      <c r="H15" s="126"/>
      <c r="I15" s="127"/>
      <c r="J15" s="73"/>
    </row>
    <row r="16" spans="1:10" ht="38.25">
      <c r="A16" s="129" t="s">
        <v>2</v>
      </c>
      <c r="B16" s="128" t="s">
        <v>6</v>
      </c>
      <c r="C16" s="124"/>
      <c r="D16" s="130" t="s">
        <v>290</v>
      </c>
      <c r="E16" s="124"/>
      <c r="F16" s="43" t="s">
        <v>11</v>
      </c>
      <c r="G16" s="125">
        <v>342.95</v>
      </c>
      <c r="H16" s="357"/>
      <c r="I16" s="41">
        <f>G16*H16</f>
        <v>0</v>
      </c>
      <c r="J16" s="26" t="s">
        <v>164</v>
      </c>
    </row>
    <row r="17" spans="1:12">
      <c r="A17" s="124"/>
      <c r="B17" s="124"/>
      <c r="C17" s="124"/>
      <c r="D17" s="124"/>
      <c r="E17" s="124"/>
      <c r="F17" s="124"/>
      <c r="G17" s="125"/>
      <c r="H17" s="126"/>
      <c r="I17" s="127"/>
      <c r="J17" s="73"/>
    </row>
    <row r="18" spans="1:12" ht="51">
      <c r="A18" s="129" t="s">
        <v>2</v>
      </c>
      <c r="B18" s="128" t="s">
        <v>7</v>
      </c>
      <c r="C18" s="124"/>
      <c r="D18" s="130" t="s">
        <v>291</v>
      </c>
      <c r="E18" s="124"/>
      <c r="F18" s="43" t="s">
        <v>15</v>
      </c>
      <c r="G18" s="125">
        <v>11</v>
      </c>
      <c r="H18" s="357"/>
      <c r="I18" s="41">
        <f>G18*H18</f>
        <v>0</v>
      </c>
      <c r="J18" s="26" t="s">
        <v>164</v>
      </c>
    </row>
    <row r="19" spans="1:12">
      <c r="A19" s="124"/>
      <c r="B19" s="124"/>
      <c r="C19" s="124"/>
      <c r="D19" s="124"/>
      <c r="E19" s="124"/>
      <c r="F19" s="124"/>
      <c r="G19" s="125"/>
      <c r="H19" s="126"/>
      <c r="I19" s="127"/>
      <c r="J19" s="73"/>
    </row>
    <row r="20" spans="1:12" ht="81.75" customHeight="1">
      <c r="A20" s="129" t="s">
        <v>2</v>
      </c>
      <c r="B20" s="128" t="s">
        <v>8</v>
      </c>
      <c r="C20" s="124"/>
      <c r="D20" s="130" t="s">
        <v>246</v>
      </c>
      <c r="E20" s="124"/>
      <c r="F20" s="43" t="s">
        <v>11</v>
      </c>
      <c r="G20" s="125">
        <v>294.89999999999998</v>
      </c>
      <c r="H20" s="357"/>
      <c r="I20" s="41">
        <f>G20*H20</f>
        <v>0</v>
      </c>
      <c r="J20" s="26" t="s">
        <v>164</v>
      </c>
    </row>
    <row r="21" spans="1:12">
      <c r="A21" s="124"/>
      <c r="B21" s="124"/>
      <c r="C21" s="124"/>
      <c r="D21" s="124"/>
      <c r="E21" s="124"/>
      <c r="F21" s="124"/>
      <c r="G21" s="125"/>
      <c r="H21" s="126"/>
      <c r="I21" s="127"/>
      <c r="J21" s="73"/>
    </row>
    <row r="22" spans="1:12" ht="38.25">
      <c r="A22" s="129" t="s">
        <v>2</v>
      </c>
      <c r="B22" s="128" t="s">
        <v>13</v>
      </c>
      <c r="C22" s="124"/>
      <c r="D22" s="130" t="s">
        <v>295</v>
      </c>
      <c r="E22" s="124"/>
      <c r="F22" s="43" t="s">
        <v>11</v>
      </c>
      <c r="G22" s="125">
        <v>46.91</v>
      </c>
      <c r="H22" s="357"/>
      <c r="I22" s="41">
        <f>G22*H22</f>
        <v>0</v>
      </c>
      <c r="J22" s="26" t="s">
        <v>164</v>
      </c>
    </row>
    <row r="23" spans="1:12">
      <c r="A23" s="124"/>
      <c r="B23" s="124"/>
      <c r="C23" s="124"/>
      <c r="D23" s="124"/>
      <c r="E23" s="124"/>
      <c r="F23" s="124"/>
      <c r="G23" s="125"/>
      <c r="H23" s="126"/>
      <c r="I23" s="127"/>
      <c r="J23" s="73"/>
    </row>
    <row r="24" spans="1:12" ht="28.5" customHeight="1">
      <c r="A24" s="129" t="s">
        <v>2</v>
      </c>
      <c r="B24" s="128" t="s">
        <v>14</v>
      </c>
      <c r="C24" s="124"/>
      <c r="D24" s="156" t="s">
        <v>297</v>
      </c>
      <c r="E24" s="124"/>
      <c r="F24" s="43" t="s">
        <v>15</v>
      </c>
      <c r="G24" s="125">
        <v>7</v>
      </c>
      <c r="H24" s="357"/>
      <c r="I24" s="41">
        <f>G24*H24</f>
        <v>0</v>
      </c>
      <c r="J24" s="26" t="s">
        <v>164</v>
      </c>
    </row>
    <row r="25" spans="1:12">
      <c r="A25" s="124"/>
      <c r="B25" s="124"/>
      <c r="C25" s="124"/>
      <c r="D25" s="124"/>
      <c r="E25" s="124"/>
      <c r="F25" s="124"/>
      <c r="G25" s="125"/>
      <c r="H25" s="126"/>
      <c r="I25" s="127"/>
      <c r="J25" s="73"/>
    </row>
    <row r="26" spans="1:12" ht="89.25">
      <c r="A26" s="129" t="s">
        <v>2</v>
      </c>
      <c r="B26" s="128" t="s">
        <v>170</v>
      </c>
      <c r="D26" s="157" t="s">
        <v>372</v>
      </c>
      <c r="F26" s="163" t="s">
        <v>10</v>
      </c>
      <c r="G26" s="164">
        <v>1.07</v>
      </c>
      <c r="H26" s="356"/>
      <c r="I26" s="41">
        <f>G26*H26</f>
        <v>0</v>
      </c>
      <c r="J26" s="26" t="s">
        <v>164</v>
      </c>
      <c r="L26" s="41"/>
    </row>
    <row r="28" spans="1:12" ht="63.75">
      <c r="A28" s="129" t="s">
        <v>2</v>
      </c>
      <c r="B28" s="128" t="s">
        <v>171</v>
      </c>
      <c r="D28" s="35" t="s">
        <v>370</v>
      </c>
      <c r="F28" s="181" t="s">
        <v>22</v>
      </c>
      <c r="G28" s="46">
        <f>83.1-3*1.4-3.5+21.4</f>
        <v>96.8</v>
      </c>
      <c r="H28" s="356"/>
      <c r="I28" s="41">
        <f>G28*H28</f>
        <v>0</v>
      </c>
      <c r="J28" s="26" t="s">
        <v>164</v>
      </c>
    </row>
    <row r="29" spans="1:12" s="151" customFormat="1">
      <c r="D29" s="150"/>
      <c r="F29" s="178"/>
      <c r="G29" s="177"/>
      <c r="H29" s="178"/>
      <c r="I29" s="179"/>
    </row>
    <row r="30" spans="1:12" ht="51">
      <c r="A30" s="129" t="s">
        <v>2</v>
      </c>
      <c r="B30" s="128" t="s">
        <v>172</v>
      </c>
      <c r="D30" s="157" t="s">
        <v>362</v>
      </c>
      <c r="F30" s="163" t="s">
        <v>22</v>
      </c>
      <c r="G30" s="164">
        <v>7.7</v>
      </c>
      <c r="H30" s="356"/>
      <c r="I30" s="41">
        <f>G30*H30</f>
        <v>0</v>
      </c>
      <c r="J30" s="26" t="s">
        <v>164</v>
      </c>
    </row>
    <row r="31" spans="1:12" ht="13.5" thickBot="1">
      <c r="A31" s="88"/>
      <c r="B31" s="88"/>
      <c r="C31" s="88"/>
      <c r="D31" s="88"/>
      <c r="E31" s="88"/>
      <c r="F31" s="88"/>
      <c r="G31" s="115"/>
      <c r="H31" s="57"/>
      <c r="I31" s="68"/>
      <c r="J31" s="55"/>
    </row>
    <row r="32" spans="1:12" ht="18.75">
      <c r="A32" s="58" t="s">
        <v>9</v>
      </c>
      <c r="B32" s="53"/>
      <c r="C32" s="53"/>
      <c r="D32" s="54" t="s">
        <v>1</v>
      </c>
      <c r="E32" s="30"/>
      <c r="F32" s="51"/>
      <c r="G32" s="59"/>
      <c r="H32" s="51"/>
      <c r="I32" s="60">
        <f>SUM(I5:I30)</f>
        <v>0</v>
      </c>
      <c r="J32" s="26" t="s">
        <v>164</v>
      </c>
    </row>
    <row r="43" spans="1:2">
      <c r="A43" s="28" t="s">
        <v>19</v>
      </c>
      <c r="B43" s="29" t="s">
        <v>19</v>
      </c>
    </row>
    <row r="56" ht="38.25" customHeight="1"/>
    <row r="87" ht="57.75" customHeight="1"/>
    <row r="90" ht="30" customHeight="1"/>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9" fitToHeight="5" orientation="portrait" r:id="rId1"/>
  <headerFooter alignWithMargins="0"/>
  <rowBreaks count="1" manualBreakCount="1">
    <brk id="6"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showZeros="0" zoomScale="110" zoomScaleNormal="110" workbookViewId="0">
      <selection activeCell="D15" sqref="D15"/>
    </sheetView>
  </sheetViews>
  <sheetFormatPr defaultColWidth="8.85546875" defaultRowHeight="12.75"/>
  <cols>
    <col min="1" max="1" width="4.140625" style="36" customWidth="1"/>
    <col min="2" max="2" width="3.7109375" style="37" customWidth="1"/>
    <col min="3" max="3" width="2.42578125" style="26" customWidth="1"/>
    <col min="4" max="4" width="56.7109375" style="35" customWidth="1"/>
    <col min="5" max="5" width="4.85546875" style="39" customWidth="1"/>
    <col min="6" max="6" width="7.85546875" style="45" customWidth="1"/>
    <col min="7" max="7" width="10" style="46" customWidth="1"/>
    <col min="8" max="8" width="8.7109375" style="41" customWidth="1"/>
    <col min="9" max="9" width="11.28515625" style="41" customWidth="1"/>
    <col min="10" max="10" width="4" style="26" customWidth="1"/>
    <col min="11" max="16384" width="8.85546875" style="26"/>
  </cols>
  <sheetData>
    <row r="1" spans="1:10" ht="20.25" thickTop="1" thickBot="1">
      <c r="A1" s="79" t="s">
        <v>12</v>
      </c>
      <c r="B1" s="80"/>
      <c r="C1" s="81"/>
      <c r="D1" s="84" t="s">
        <v>193</v>
      </c>
    </row>
    <row r="2" spans="1:10" ht="13.5" thickTop="1"/>
    <row r="3" spans="1:10" ht="30" customHeight="1">
      <c r="F3" s="87" t="s">
        <v>30</v>
      </c>
      <c r="G3" s="118" t="s">
        <v>31</v>
      </c>
      <c r="H3" s="119" t="s">
        <v>162</v>
      </c>
      <c r="I3" s="119" t="s">
        <v>165</v>
      </c>
    </row>
    <row r="4" spans="1:10" ht="69" customHeight="1">
      <c r="A4" s="36" t="s">
        <v>3</v>
      </c>
      <c r="B4" s="37" t="s">
        <v>2</v>
      </c>
      <c r="D4" s="35" t="s">
        <v>366</v>
      </c>
      <c r="F4" s="44" t="s">
        <v>363</v>
      </c>
      <c r="G4" s="114">
        <f>51.46+1.71</f>
        <v>53.17</v>
      </c>
      <c r="H4" s="355"/>
      <c r="I4" s="41">
        <f>G4*H4</f>
        <v>0</v>
      </c>
      <c r="J4" s="73" t="s">
        <v>164</v>
      </c>
    </row>
    <row r="5" spans="1:10">
      <c r="H5" s="355"/>
    </row>
    <row r="6" spans="1:10" ht="60">
      <c r="A6" s="36" t="s">
        <v>3</v>
      </c>
      <c r="B6" s="37" t="s">
        <v>3</v>
      </c>
      <c r="D6" s="157" t="s">
        <v>298</v>
      </c>
      <c r="F6" s="44" t="s">
        <v>23</v>
      </c>
      <c r="G6" s="46">
        <v>64.319999999999993</v>
      </c>
      <c r="H6" s="355"/>
      <c r="I6" s="41">
        <f>G6*H6</f>
        <v>0</v>
      </c>
      <c r="J6" s="73" t="s">
        <v>164</v>
      </c>
    </row>
    <row r="7" spans="1:10">
      <c r="H7" s="355"/>
    </row>
    <row r="8" spans="1:10" ht="51">
      <c r="A8" s="36" t="s">
        <v>3</v>
      </c>
      <c r="B8" s="37" t="s">
        <v>4</v>
      </c>
      <c r="D8" s="157" t="s">
        <v>360</v>
      </c>
      <c r="F8" s="44" t="s">
        <v>192</v>
      </c>
      <c r="G8" s="114">
        <v>49.53</v>
      </c>
      <c r="H8" s="355"/>
      <c r="I8" s="41">
        <f>G8*H8</f>
        <v>0</v>
      </c>
      <c r="J8" s="26" t="s">
        <v>164</v>
      </c>
    </row>
    <row r="9" spans="1:10">
      <c r="F9" s="44"/>
      <c r="G9" s="114"/>
      <c r="H9" s="355"/>
    </row>
    <row r="10" spans="1:10" ht="38.25">
      <c r="A10" s="36" t="s">
        <v>3</v>
      </c>
      <c r="B10" s="37" t="s">
        <v>5</v>
      </c>
      <c r="D10" s="157" t="s">
        <v>325</v>
      </c>
      <c r="F10" s="44" t="s">
        <v>192</v>
      </c>
      <c r="G10" s="114">
        <v>53.17</v>
      </c>
      <c r="H10" s="355"/>
      <c r="I10" s="41">
        <f>G10*H10</f>
        <v>0</v>
      </c>
      <c r="J10" s="26" t="s">
        <v>164</v>
      </c>
    </row>
    <row r="11" spans="1:10" ht="13.5" thickBot="1">
      <c r="A11" s="61"/>
      <c r="B11" s="64"/>
      <c r="C11" s="55"/>
      <c r="D11" s="56"/>
      <c r="E11" s="65"/>
      <c r="F11" s="66"/>
      <c r="G11" s="67"/>
      <c r="H11" s="68"/>
      <c r="I11" s="68"/>
    </row>
    <row r="12" spans="1:10" ht="18.75">
      <c r="A12" s="69" t="s">
        <v>12</v>
      </c>
      <c r="B12" s="53"/>
      <c r="C12" s="53"/>
      <c r="D12" s="54" t="s">
        <v>200</v>
      </c>
      <c r="E12" s="42"/>
      <c r="F12" s="47"/>
      <c r="G12" s="59"/>
      <c r="H12" s="60"/>
      <c r="I12" s="60">
        <f>SUM(I4:I10)</f>
        <v>0</v>
      </c>
      <c r="J12" s="26" t="s">
        <v>164</v>
      </c>
    </row>
  </sheetData>
  <sheetProtection password="CC1A" sheet="1" objects="1" scenarios="1"/>
  <pageMargins left="0.74803149606299213" right="0.74803149606299213" top="0.98425196850393704" bottom="0.98425196850393704" header="0.51181102362204722" footer="0.51181102362204722"/>
  <pageSetup paperSize="9" scale="77" fitToHeight="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110" zoomScaleNormal="110" workbookViewId="0">
      <selection activeCell="G16" sqref="G16"/>
    </sheetView>
  </sheetViews>
  <sheetFormatPr defaultRowHeight="12.75"/>
  <cols>
    <col min="1" max="1" width="4.140625" customWidth="1"/>
    <col min="2" max="2" width="3.7109375" customWidth="1"/>
    <col min="3" max="3" width="2.42578125" customWidth="1"/>
    <col min="4" max="4" width="56.7109375" customWidth="1"/>
    <col min="5" max="5" width="4.85546875" customWidth="1"/>
    <col min="6" max="6" width="7.85546875" customWidth="1"/>
    <col min="7" max="7" width="10" style="15" customWidth="1"/>
    <col min="8" max="8" width="8.7109375" customWidth="1"/>
    <col min="9" max="9" width="9.140625" style="15"/>
    <col min="10" max="10" width="4" customWidth="1"/>
  </cols>
  <sheetData>
    <row r="1" spans="1:11" ht="27" customHeight="1">
      <c r="A1" s="48" t="s">
        <v>16</v>
      </c>
      <c r="B1" s="49"/>
      <c r="C1" s="50"/>
      <c r="D1" s="75" t="s">
        <v>174</v>
      </c>
      <c r="E1" s="26"/>
      <c r="F1" s="43"/>
      <c r="G1" s="46"/>
      <c r="H1" s="26"/>
      <c r="I1" s="41"/>
      <c r="J1" s="26"/>
    </row>
    <row r="2" spans="1:11">
      <c r="A2" s="36"/>
      <c r="B2" s="40"/>
      <c r="C2" s="26"/>
      <c r="D2" s="35"/>
      <c r="E2" s="26"/>
      <c r="F2" s="43"/>
      <c r="G2" s="46"/>
      <c r="H2" s="26"/>
      <c r="I2" s="41"/>
      <c r="J2" s="26"/>
    </row>
    <row r="3" spans="1:11" ht="25.5">
      <c r="A3" s="36"/>
      <c r="B3" s="40"/>
      <c r="C3" s="26"/>
      <c r="D3" s="35"/>
      <c r="E3" s="26"/>
      <c r="F3" s="86" t="s">
        <v>30</v>
      </c>
      <c r="G3" s="117" t="s">
        <v>31</v>
      </c>
      <c r="H3" s="86" t="s">
        <v>32</v>
      </c>
      <c r="I3" s="116" t="s">
        <v>163</v>
      </c>
      <c r="J3" s="26"/>
    </row>
    <row r="4" spans="1:11">
      <c r="A4" s="36"/>
      <c r="B4" s="37"/>
      <c r="C4" s="26"/>
      <c r="D4" s="35"/>
      <c r="E4" s="39"/>
      <c r="F4" s="44"/>
      <c r="G4" s="114"/>
      <c r="H4" s="41"/>
      <c r="I4" s="41"/>
      <c r="J4" s="26"/>
    </row>
    <row r="5" spans="1:11" s="26" customFormat="1" ht="63.75">
      <c r="A5" s="36" t="s">
        <v>4</v>
      </c>
      <c r="B5" s="37" t="s">
        <v>2</v>
      </c>
      <c r="D5" s="35" t="s">
        <v>247</v>
      </c>
      <c r="E5" s="39"/>
      <c r="F5" s="44" t="s">
        <v>23</v>
      </c>
      <c r="G5" s="114">
        <f>64.32+3.55</f>
        <v>67.87</v>
      </c>
      <c r="H5" s="355"/>
      <c r="I5" s="41">
        <f>G5*H5</f>
        <v>0</v>
      </c>
      <c r="J5" s="26" t="s">
        <v>164</v>
      </c>
    </row>
    <row r="6" spans="1:11" s="26" customFormat="1">
      <c r="A6" s="36"/>
      <c r="B6" s="37"/>
      <c r="D6" s="35"/>
      <c r="E6" s="39"/>
      <c r="F6" s="44"/>
      <c r="G6" s="114"/>
      <c r="H6" s="41"/>
      <c r="I6" s="41"/>
    </row>
    <row r="7" spans="1:11" s="26" customFormat="1" ht="51">
      <c r="A7" s="36" t="s">
        <v>4</v>
      </c>
      <c r="B7" s="37" t="s">
        <v>3</v>
      </c>
      <c r="D7" s="158" t="s">
        <v>288</v>
      </c>
      <c r="E7" s="39"/>
      <c r="F7" s="44" t="s">
        <v>23</v>
      </c>
      <c r="G7" s="114">
        <v>46.91</v>
      </c>
      <c r="H7" s="355"/>
      <c r="I7" s="41">
        <f>G7*H7</f>
        <v>0</v>
      </c>
      <c r="J7" s="26" t="s">
        <v>164</v>
      </c>
    </row>
    <row r="8" spans="1:11">
      <c r="G8" s="114"/>
      <c r="H8" s="161"/>
      <c r="I8" s="41"/>
      <c r="J8" s="26"/>
      <c r="K8" s="175"/>
    </row>
    <row r="9" spans="1:11" ht="63.75">
      <c r="A9" s="36" t="s">
        <v>4</v>
      </c>
      <c r="B9" s="37" t="s">
        <v>4</v>
      </c>
      <c r="D9" s="158" t="s">
        <v>371</v>
      </c>
      <c r="F9" s="44" t="s">
        <v>23</v>
      </c>
      <c r="G9" s="114">
        <v>225.95</v>
      </c>
      <c r="H9" s="355"/>
      <c r="I9" s="41">
        <f t="shared" ref="I9" si="0">G9*H9</f>
        <v>0</v>
      </c>
      <c r="J9" s="26" t="s">
        <v>164</v>
      </c>
      <c r="K9" s="175"/>
    </row>
    <row r="10" spans="1:11" ht="13.5" thickBot="1">
      <c r="A10" s="61"/>
      <c r="B10" s="64"/>
      <c r="C10" s="55"/>
      <c r="D10" s="56"/>
      <c r="E10" s="65"/>
      <c r="F10" s="165"/>
      <c r="G10" s="166"/>
      <c r="H10" s="68"/>
      <c r="I10" s="68"/>
      <c r="J10" s="55"/>
    </row>
    <row r="11" spans="1:11" ht="18.75">
      <c r="A11" s="167" t="s">
        <v>16</v>
      </c>
      <c r="B11" s="168"/>
      <c r="C11" s="169"/>
      <c r="D11" s="169" t="s">
        <v>206</v>
      </c>
      <c r="E11" s="170"/>
      <c r="F11" s="171"/>
      <c r="G11" s="172"/>
      <c r="H11" s="173"/>
      <c r="I11" s="173">
        <f>SUM(I4:I10)</f>
        <v>0</v>
      </c>
      <c r="J11" s="174" t="s">
        <v>164</v>
      </c>
    </row>
  </sheetData>
  <sheetProtection password="CC1A" sheet="1" objects="1" scenarios="1"/>
  <pageMargins left="0.70866141732283472" right="0.70866141732283472" top="0.74803149606299213" bottom="0.74803149606299213" header="0.31496062992125984" footer="0.31496062992125984"/>
  <pageSetup paperSize="9" scale="79" fitToHeight="5"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110" zoomScaleNormal="110" workbookViewId="0">
      <selection activeCell="H7" sqref="H7"/>
    </sheetView>
  </sheetViews>
  <sheetFormatPr defaultRowHeight="12.75"/>
  <cols>
    <col min="1" max="1" width="4.140625" customWidth="1"/>
    <col min="2" max="2" width="3.7109375" customWidth="1"/>
    <col min="3" max="3" width="2.42578125" customWidth="1"/>
    <col min="4" max="4" width="56.7109375" customWidth="1"/>
    <col min="5" max="5" width="4.85546875" customWidth="1"/>
    <col min="6" max="6" width="7.85546875" customWidth="1"/>
    <col min="7" max="7" width="10" style="15" customWidth="1"/>
    <col min="8" max="8" width="8.7109375" style="15" customWidth="1"/>
    <col min="9" max="9" width="9.140625" style="15"/>
    <col min="10" max="10" width="4" customWidth="1"/>
  </cols>
  <sheetData>
    <row r="1" spans="1:10" ht="27.75" customHeight="1">
      <c r="A1" s="48" t="s">
        <v>17</v>
      </c>
      <c r="B1" s="49"/>
      <c r="C1" s="50"/>
      <c r="D1" s="75" t="s">
        <v>183</v>
      </c>
      <c r="E1" s="26"/>
      <c r="F1" s="43"/>
      <c r="G1" s="46"/>
      <c r="H1" s="41"/>
      <c r="I1" s="41"/>
      <c r="J1" s="26"/>
    </row>
    <row r="2" spans="1:10">
      <c r="A2" s="36"/>
      <c r="B2" s="40"/>
      <c r="C2" s="26"/>
      <c r="D2" s="35"/>
      <c r="E2" s="26"/>
      <c r="F2" s="43"/>
      <c r="G2" s="46"/>
      <c r="H2" s="41"/>
      <c r="I2" s="41"/>
      <c r="J2" s="26"/>
    </row>
    <row r="3" spans="1:10" ht="25.5">
      <c r="A3" s="36"/>
      <c r="B3" s="40"/>
      <c r="C3" s="26"/>
      <c r="D3" s="35"/>
      <c r="E3" s="26"/>
      <c r="F3" s="86" t="s">
        <v>30</v>
      </c>
      <c r="G3" s="117" t="s">
        <v>31</v>
      </c>
      <c r="H3" s="116" t="s">
        <v>32</v>
      </c>
      <c r="I3" s="116" t="s">
        <v>163</v>
      </c>
      <c r="J3" s="26"/>
    </row>
    <row r="4" spans="1:10">
      <c r="A4" s="36"/>
      <c r="B4" s="37"/>
      <c r="C4" s="26"/>
      <c r="D4" s="35"/>
      <c r="E4" s="39"/>
      <c r="F4" s="44"/>
      <c r="G4" s="114"/>
      <c r="H4" s="41"/>
      <c r="I4" s="41"/>
      <c r="J4" s="26"/>
    </row>
    <row r="5" spans="1:10" s="26" customFormat="1" ht="39" customHeight="1">
      <c r="A5" s="36" t="s">
        <v>5</v>
      </c>
      <c r="B5" s="37" t="s">
        <v>2</v>
      </c>
      <c r="D5" s="157" t="s">
        <v>248</v>
      </c>
      <c r="E5" s="39"/>
      <c r="F5" s="44" t="s">
        <v>22</v>
      </c>
      <c r="G5" s="114">
        <v>64.430000000000007</v>
      </c>
      <c r="H5" s="355"/>
      <c r="I5" s="41">
        <f>G5*H5</f>
        <v>0</v>
      </c>
      <c r="J5" s="26" t="s">
        <v>164</v>
      </c>
    </row>
    <row r="6" spans="1:10">
      <c r="A6" s="36"/>
      <c r="B6" s="37"/>
      <c r="C6" s="26"/>
      <c r="D6" s="35"/>
      <c r="E6" s="39"/>
      <c r="F6" s="44"/>
      <c r="G6" s="114"/>
      <c r="H6" s="355"/>
      <c r="I6" s="41"/>
      <c r="J6" s="26"/>
    </row>
    <row r="7" spans="1:10" s="26" customFormat="1" ht="68.25" customHeight="1">
      <c r="A7" s="36" t="s">
        <v>5</v>
      </c>
      <c r="B7" s="37" t="s">
        <v>3</v>
      </c>
      <c r="D7" s="158" t="s">
        <v>249</v>
      </c>
      <c r="E7" s="39"/>
      <c r="F7" s="44" t="s">
        <v>11</v>
      </c>
      <c r="G7" s="114">
        <v>294.89999999999998</v>
      </c>
      <c r="H7" s="355"/>
      <c r="I7" s="41">
        <f>G7*H7</f>
        <v>0</v>
      </c>
      <c r="J7" s="26" t="s">
        <v>164</v>
      </c>
    </row>
    <row r="8" spans="1:10">
      <c r="A8" s="36"/>
      <c r="B8" s="37"/>
      <c r="C8" s="26"/>
      <c r="D8" s="35"/>
      <c r="E8" s="39"/>
      <c r="F8" s="44"/>
      <c r="G8" s="114"/>
      <c r="H8" s="41"/>
      <c r="I8" s="41"/>
      <c r="J8" s="26"/>
    </row>
    <row r="9" spans="1:10" ht="13.5" thickBot="1">
      <c r="A9" s="61"/>
      <c r="B9" s="62"/>
      <c r="C9" s="55"/>
      <c r="D9" s="56"/>
      <c r="E9" s="55"/>
      <c r="F9" s="63"/>
      <c r="G9" s="67"/>
      <c r="H9" s="68"/>
      <c r="I9" s="68"/>
      <c r="J9" s="26"/>
    </row>
    <row r="10" spans="1:10" ht="18.75">
      <c r="A10" s="48" t="s">
        <v>17</v>
      </c>
      <c r="B10" s="49"/>
      <c r="C10" s="54"/>
      <c r="D10" s="54" t="s">
        <v>199</v>
      </c>
      <c r="E10" s="42"/>
      <c r="F10" s="52"/>
      <c r="G10" s="59"/>
      <c r="H10" s="60"/>
      <c r="I10" s="60">
        <f>SUM(I4:I7)</f>
        <v>0</v>
      </c>
      <c r="J10" s="102" t="s">
        <v>164</v>
      </c>
    </row>
    <row r="11" spans="1:10">
      <c r="A11" s="26"/>
      <c r="B11" s="26"/>
      <c r="C11" s="26"/>
      <c r="D11" s="35"/>
      <c r="E11" s="26"/>
      <c r="F11" s="43"/>
      <c r="G11" s="46"/>
      <c r="H11" s="41"/>
      <c r="I11" s="41"/>
      <c r="J11" s="26"/>
    </row>
  </sheetData>
  <sheetProtection password="CC1A" sheet="1" objects="1" scenarios="1"/>
  <pageMargins left="0.70866141732283472" right="0.70866141732283472" top="0.74803149606299213" bottom="0.74803149606299213" header="0.31496062992125984" footer="0.31496062992125984"/>
  <pageSetup paperSize="9" scale="79" fitToHeight="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showZeros="0" topLeftCell="A63" workbookViewId="0">
      <selection activeCell="H23" sqref="H23"/>
    </sheetView>
  </sheetViews>
  <sheetFormatPr defaultColWidth="8.85546875" defaultRowHeight="12.75"/>
  <cols>
    <col min="1" max="1" width="4.140625" style="36" customWidth="1"/>
    <col min="2" max="2" width="3.7109375" style="40" customWidth="1"/>
    <col min="3" max="3" width="2.42578125" style="26" customWidth="1"/>
    <col min="4" max="4" width="56.7109375" style="38" customWidth="1"/>
    <col min="5" max="5" width="4.85546875" style="26" customWidth="1"/>
    <col min="6" max="6" width="7.85546875" style="43" customWidth="1"/>
    <col min="7" max="7" width="10" style="46" customWidth="1"/>
    <col min="8" max="8" width="8.7109375" style="41" customWidth="1"/>
    <col min="9" max="9" width="9.140625" style="41" customWidth="1"/>
    <col min="10" max="10" width="4" style="26" customWidth="1"/>
    <col min="11" max="16384" width="8.85546875" style="26"/>
  </cols>
  <sheetData>
    <row r="1" spans="1:12" ht="20.25" thickTop="1" thickBot="1">
      <c r="A1" s="79" t="s">
        <v>18</v>
      </c>
      <c r="B1" s="80"/>
      <c r="C1" s="81"/>
      <c r="D1" s="83" t="s">
        <v>25</v>
      </c>
    </row>
    <row r="2" spans="1:12" ht="13.5" thickTop="1"/>
    <row r="3" spans="1:12" ht="38.25">
      <c r="D3" s="77"/>
      <c r="F3" s="86" t="s">
        <v>30</v>
      </c>
      <c r="G3" s="117" t="s">
        <v>31</v>
      </c>
      <c r="H3" s="116" t="s">
        <v>162</v>
      </c>
      <c r="I3" s="116" t="s">
        <v>163</v>
      </c>
    </row>
    <row r="4" spans="1:12" ht="76.5">
      <c r="A4" s="36" t="s">
        <v>6</v>
      </c>
      <c r="B4" s="40" t="s">
        <v>2</v>
      </c>
      <c r="D4" s="77" t="s">
        <v>367</v>
      </c>
      <c r="L4" s="151"/>
    </row>
    <row r="5" spans="1:12">
      <c r="D5" s="360"/>
      <c r="F5" s="44"/>
    </row>
    <row r="6" spans="1:12" hidden="1">
      <c r="A6" s="129" t="s">
        <v>3</v>
      </c>
      <c r="B6" s="131" t="s">
        <v>3</v>
      </c>
      <c r="C6" s="73"/>
      <c r="D6" s="136"/>
      <c r="E6" s="73"/>
      <c r="F6" s="137" t="s">
        <v>11</v>
      </c>
      <c r="G6" s="134"/>
      <c r="H6" s="127"/>
      <c r="I6" s="127"/>
    </row>
    <row r="7" spans="1:12" hidden="1">
      <c r="A7" s="129"/>
      <c r="B7" s="131"/>
      <c r="C7" s="73"/>
      <c r="D7" s="135"/>
      <c r="E7" s="73"/>
      <c r="F7" s="133"/>
      <c r="G7" s="134"/>
      <c r="H7" s="127"/>
      <c r="I7" s="127"/>
    </row>
    <row r="8" spans="1:12" hidden="1">
      <c r="A8" s="138" t="s">
        <v>3</v>
      </c>
      <c r="B8" s="139" t="s">
        <v>4</v>
      </c>
      <c r="C8" s="73"/>
      <c r="D8" s="136"/>
      <c r="E8" s="73"/>
      <c r="F8" s="137" t="s">
        <v>15</v>
      </c>
      <c r="G8" s="134"/>
      <c r="H8" s="127"/>
      <c r="I8" s="127"/>
    </row>
    <row r="9" spans="1:12" hidden="1">
      <c r="A9" s="129"/>
      <c r="B9" s="131"/>
      <c r="C9" s="73"/>
      <c r="D9" s="135"/>
      <c r="E9" s="73"/>
      <c r="F9" s="133"/>
      <c r="G9" s="134"/>
      <c r="H9" s="127"/>
      <c r="I9" s="127"/>
    </row>
    <row r="10" spans="1:12" ht="29.25" hidden="1" customHeight="1">
      <c r="A10" s="138" t="s">
        <v>3</v>
      </c>
      <c r="B10" s="139" t="s">
        <v>5</v>
      </c>
      <c r="C10" s="140"/>
      <c r="D10" s="136"/>
      <c r="E10" s="73"/>
      <c r="F10" s="137" t="s">
        <v>15</v>
      </c>
      <c r="G10" s="134"/>
      <c r="H10" s="127"/>
      <c r="I10" s="127"/>
    </row>
    <row r="11" spans="1:12" hidden="1">
      <c r="A11" s="141"/>
      <c r="B11" s="132"/>
      <c r="C11" s="128"/>
      <c r="D11" s="135"/>
      <c r="E11" s="73"/>
      <c r="F11" s="137"/>
      <c r="G11" s="142"/>
      <c r="H11" s="127"/>
      <c r="I11" s="127"/>
    </row>
    <row r="12" spans="1:12" hidden="1">
      <c r="A12" s="129" t="s">
        <v>3</v>
      </c>
      <c r="B12" s="131" t="s">
        <v>6</v>
      </c>
      <c r="C12" s="73"/>
      <c r="D12" s="136"/>
      <c r="E12" s="73"/>
      <c r="F12" s="137" t="s">
        <v>11</v>
      </c>
      <c r="G12" s="142"/>
      <c r="H12" s="127"/>
      <c r="I12" s="127"/>
    </row>
    <row r="13" spans="1:12" hidden="1">
      <c r="A13" s="141"/>
      <c r="B13" s="132"/>
      <c r="C13" s="128"/>
      <c r="D13" s="135"/>
      <c r="E13" s="73"/>
      <c r="F13" s="137"/>
      <c r="G13" s="142"/>
      <c r="H13" s="127"/>
      <c r="I13" s="127"/>
    </row>
    <row r="14" spans="1:12" hidden="1">
      <c r="A14" s="129" t="s">
        <v>3</v>
      </c>
      <c r="B14" s="131" t="s">
        <v>7</v>
      </c>
      <c r="C14" s="73"/>
      <c r="D14" s="136"/>
      <c r="E14" s="73"/>
      <c r="F14" s="137" t="s">
        <v>11</v>
      </c>
      <c r="G14" s="142"/>
      <c r="H14" s="127"/>
      <c r="I14" s="127"/>
    </row>
    <row r="15" spans="1:12" hidden="1">
      <c r="A15" s="129"/>
      <c r="B15" s="131"/>
      <c r="C15" s="73"/>
      <c r="D15" s="135"/>
      <c r="E15" s="73"/>
      <c r="F15" s="133"/>
      <c r="G15" s="142"/>
      <c r="H15" s="127"/>
      <c r="I15" s="127"/>
    </row>
    <row r="16" spans="1:12" hidden="1">
      <c r="A16" s="138" t="s">
        <v>3</v>
      </c>
      <c r="B16" s="139" t="s">
        <v>8</v>
      </c>
      <c r="C16" s="140"/>
      <c r="D16" s="136"/>
      <c r="E16" s="73"/>
      <c r="F16" s="137" t="s">
        <v>10</v>
      </c>
      <c r="G16" s="142"/>
      <c r="H16" s="127"/>
      <c r="I16" s="127"/>
    </row>
    <row r="17" spans="1:10" hidden="1">
      <c r="A17" s="141"/>
      <c r="B17" s="132"/>
      <c r="C17" s="128"/>
      <c r="D17" s="135"/>
      <c r="E17" s="73"/>
      <c r="F17" s="137"/>
      <c r="G17" s="142"/>
      <c r="H17" s="127"/>
      <c r="I17" s="127"/>
    </row>
    <row r="18" spans="1:10" hidden="1">
      <c r="A18" s="129" t="s">
        <v>3</v>
      </c>
      <c r="B18" s="131" t="s">
        <v>13</v>
      </c>
      <c r="C18" s="73"/>
      <c r="D18" s="136"/>
      <c r="E18" s="73"/>
      <c r="F18" s="137" t="s">
        <v>11</v>
      </c>
      <c r="G18" s="142"/>
      <c r="H18" s="127"/>
      <c r="I18" s="127"/>
    </row>
    <row r="19" spans="1:10" hidden="1">
      <c r="A19" s="129"/>
      <c r="B19" s="131"/>
      <c r="C19" s="128"/>
      <c r="D19" s="135"/>
      <c r="E19" s="73"/>
      <c r="F19" s="137"/>
      <c r="G19" s="142"/>
      <c r="H19" s="127"/>
      <c r="I19" s="127"/>
    </row>
    <row r="20" spans="1:10" hidden="1">
      <c r="A20" s="129" t="s">
        <v>3</v>
      </c>
      <c r="B20" s="131" t="s">
        <v>14</v>
      </c>
      <c r="C20" s="73"/>
      <c r="D20" s="136"/>
      <c r="E20" s="73"/>
      <c r="F20" s="137" t="s">
        <v>11</v>
      </c>
      <c r="G20" s="142"/>
      <c r="H20" s="127"/>
      <c r="I20" s="127"/>
    </row>
    <row r="21" spans="1:10" hidden="1">
      <c r="A21" s="129"/>
      <c r="B21" s="131"/>
      <c r="C21" s="73"/>
      <c r="D21" s="135"/>
      <c r="E21" s="73"/>
      <c r="F21" s="133"/>
      <c r="G21" s="134"/>
      <c r="H21" s="127"/>
      <c r="I21" s="127"/>
    </row>
    <row r="22" spans="1:10" hidden="1">
      <c r="A22" s="129"/>
      <c r="B22" s="131"/>
      <c r="C22" s="73"/>
      <c r="D22" s="132"/>
      <c r="E22" s="73"/>
      <c r="F22" s="133"/>
      <c r="G22" s="134"/>
      <c r="H22" s="127"/>
      <c r="I22" s="127"/>
    </row>
    <row r="23" spans="1:10">
      <c r="A23" s="129"/>
      <c r="B23" s="131"/>
      <c r="C23" s="73"/>
      <c r="D23" s="132" t="s">
        <v>299</v>
      </c>
      <c r="E23" s="73"/>
      <c r="F23" s="44" t="s">
        <v>22</v>
      </c>
      <c r="G23" s="113">
        <v>80.400000000000006</v>
      </c>
      <c r="H23" s="355"/>
      <c r="I23" s="41">
        <f>G23*H23</f>
        <v>0</v>
      </c>
      <c r="J23" s="26" t="s">
        <v>164</v>
      </c>
    </row>
    <row r="24" spans="1:10">
      <c r="A24" s="129"/>
      <c r="B24" s="131"/>
      <c r="C24" s="73"/>
      <c r="D24" s="132"/>
      <c r="E24" s="73"/>
      <c r="F24" s="133"/>
      <c r="G24" s="134"/>
      <c r="H24" s="127"/>
      <c r="I24" s="127"/>
    </row>
    <row r="25" spans="1:10" s="151" customFormat="1" ht="51">
      <c r="A25" s="36" t="s">
        <v>6</v>
      </c>
      <c r="B25" s="40" t="s">
        <v>3</v>
      </c>
      <c r="D25" s="77" t="s">
        <v>369</v>
      </c>
      <c r="F25" s="182"/>
      <c r="G25" s="177"/>
      <c r="H25" s="179"/>
      <c r="I25" s="179"/>
    </row>
    <row r="26" spans="1:10">
      <c r="A26" s="129"/>
      <c r="B26" s="131"/>
      <c r="C26" s="73"/>
      <c r="D26" s="358"/>
      <c r="E26" s="73"/>
      <c r="F26" s="133"/>
      <c r="G26" s="134"/>
      <c r="H26" s="127"/>
      <c r="I26" s="127"/>
    </row>
    <row r="27" spans="1:10">
      <c r="A27" s="129"/>
      <c r="B27" s="131"/>
      <c r="C27" s="73"/>
      <c r="D27" s="361" t="s">
        <v>299</v>
      </c>
      <c r="E27" s="73"/>
      <c r="F27" s="44" t="s">
        <v>188</v>
      </c>
      <c r="G27" s="113">
        <v>370</v>
      </c>
      <c r="H27" s="355"/>
      <c r="I27" s="41">
        <f>G27*H27</f>
        <v>0</v>
      </c>
      <c r="J27" s="26" t="s">
        <v>164</v>
      </c>
    </row>
    <row r="28" spans="1:10">
      <c r="A28" s="129"/>
      <c r="B28" s="131"/>
      <c r="C28" s="73"/>
      <c r="D28" s="132"/>
      <c r="E28" s="73"/>
      <c r="F28" s="133"/>
      <c r="G28" s="134"/>
      <c r="H28" s="180"/>
      <c r="I28" s="127"/>
    </row>
    <row r="29" spans="1:10" ht="45" customHeight="1">
      <c r="A29" s="36" t="s">
        <v>6</v>
      </c>
      <c r="B29" s="40" t="s">
        <v>4</v>
      </c>
      <c r="D29" s="143" t="s">
        <v>300</v>
      </c>
      <c r="F29" s="26"/>
      <c r="G29" s="26"/>
      <c r="H29" s="151"/>
      <c r="I29" s="26"/>
    </row>
    <row r="30" spans="1:10">
      <c r="A30" s="129"/>
      <c r="B30" s="131"/>
      <c r="C30" s="73"/>
      <c r="D30" s="360"/>
      <c r="E30" s="73"/>
      <c r="F30" s="133"/>
      <c r="G30" s="134"/>
      <c r="H30" s="180"/>
      <c r="I30" s="127"/>
    </row>
    <row r="31" spans="1:10">
      <c r="A31" s="129"/>
      <c r="B31" s="131"/>
      <c r="C31" s="73"/>
      <c r="D31" s="132" t="s">
        <v>299</v>
      </c>
      <c r="E31" s="73"/>
      <c r="F31" s="44" t="s">
        <v>188</v>
      </c>
      <c r="G31" s="113">
        <v>58.86</v>
      </c>
      <c r="H31" s="355"/>
      <c r="I31" s="41">
        <f>G31*H31</f>
        <v>0</v>
      </c>
      <c r="J31" s="26" t="s">
        <v>164</v>
      </c>
    </row>
    <row r="32" spans="1:10">
      <c r="A32" s="129"/>
      <c r="B32" s="131"/>
      <c r="C32" s="73"/>
      <c r="D32" s="132"/>
      <c r="E32" s="73"/>
      <c r="F32" s="133"/>
      <c r="G32" s="134"/>
      <c r="H32" s="180"/>
      <c r="I32" s="127"/>
    </row>
    <row r="33" spans="1:12" ht="89.25">
      <c r="A33" s="36" t="s">
        <v>6</v>
      </c>
      <c r="B33" s="40" t="s">
        <v>5</v>
      </c>
      <c r="D33" s="158" t="s">
        <v>271</v>
      </c>
      <c r="F33" s="44" t="s">
        <v>23</v>
      </c>
      <c r="G33" s="162">
        <v>46.91</v>
      </c>
      <c r="H33" s="355"/>
      <c r="I33" s="41">
        <f>G33*H33</f>
        <v>0</v>
      </c>
      <c r="J33" s="26" t="s">
        <v>164</v>
      </c>
      <c r="L33" s="32"/>
    </row>
    <row r="35" spans="1:12" ht="44.25" customHeight="1">
      <c r="A35" s="36" t="s">
        <v>6</v>
      </c>
      <c r="B35" s="40" t="s">
        <v>6</v>
      </c>
      <c r="D35" s="143" t="s">
        <v>301</v>
      </c>
    </row>
    <row r="36" spans="1:12">
      <c r="A36" s="129"/>
      <c r="B36" s="131"/>
      <c r="C36" s="73"/>
      <c r="D36" s="360"/>
      <c r="E36" s="73"/>
      <c r="F36" s="133"/>
      <c r="G36" s="134"/>
      <c r="H36" s="127"/>
      <c r="I36" s="127"/>
    </row>
    <row r="37" spans="1:12">
      <c r="A37" s="129"/>
      <c r="B37" s="131"/>
      <c r="C37" s="73"/>
      <c r="D37" s="132" t="s">
        <v>299</v>
      </c>
      <c r="E37" s="73"/>
      <c r="F37" s="44" t="s">
        <v>188</v>
      </c>
      <c r="G37" s="113">
        <f>1119.35*1.05</f>
        <v>1175.32</v>
      </c>
      <c r="H37" s="355"/>
      <c r="I37" s="41">
        <f>G37*H37</f>
        <v>0</v>
      </c>
      <c r="J37" s="26" t="s">
        <v>164</v>
      </c>
    </row>
    <row r="38" spans="1:12">
      <c r="A38" s="129"/>
      <c r="B38" s="131"/>
      <c r="C38" s="73"/>
      <c r="D38" s="132"/>
      <c r="E38" s="73"/>
      <c r="F38" s="133"/>
      <c r="G38" s="134"/>
      <c r="H38" s="127"/>
      <c r="I38" s="127"/>
    </row>
    <row r="39" spans="1:12" ht="39.75" customHeight="1">
      <c r="A39" s="36" t="s">
        <v>6</v>
      </c>
      <c r="B39" s="40" t="s">
        <v>7</v>
      </c>
      <c r="D39" s="143" t="s">
        <v>302</v>
      </c>
      <c r="F39" s="26"/>
      <c r="G39" s="26"/>
      <c r="H39" s="26"/>
      <c r="I39" s="26"/>
    </row>
    <row r="40" spans="1:12">
      <c r="A40" s="129"/>
      <c r="B40" s="131"/>
      <c r="C40" s="73"/>
      <c r="D40" s="360"/>
      <c r="E40" s="73"/>
      <c r="F40" s="133"/>
      <c r="G40" s="134"/>
      <c r="H40" s="127"/>
      <c r="I40" s="127"/>
    </row>
    <row r="41" spans="1:12">
      <c r="A41" s="129"/>
      <c r="B41" s="131"/>
      <c r="C41" s="73"/>
      <c r="D41" s="132" t="s">
        <v>299</v>
      </c>
      <c r="E41" s="73"/>
      <c r="F41" s="44" t="s">
        <v>188</v>
      </c>
      <c r="G41" s="113">
        <v>58.86</v>
      </c>
      <c r="H41" s="355"/>
      <c r="I41" s="41">
        <f>G41*H41</f>
        <v>0</v>
      </c>
      <c r="J41" s="26" t="s">
        <v>164</v>
      </c>
    </row>
    <row r="42" spans="1:12">
      <c r="A42" s="129"/>
      <c r="B42" s="131"/>
      <c r="C42" s="73"/>
      <c r="D42" s="132"/>
      <c r="E42" s="73"/>
      <c r="F42" s="133"/>
      <c r="G42" s="134"/>
      <c r="H42" s="127"/>
      <c r="I42" s="127"/>
    </row>
    <row r="43" spans="1:12" ht="39.75" customHeight="1">
      <c r="A43" s="36" t="s">
        <v>6</v>
      </c>
      <c r="B43" s="40" t="s">
        <v>8</v>
      </c>
      <c r="D43" s="143" t="s">
        <v>303</v>
      </c>
      <c r="F43" s="26"/>
      <c r="G43" s="26"/>
      <c r="H43" s="26"/>
      <c r="I43" s="26"/>
    </row>
    <row r="44" spans="1:12">
      <c r="D44" s="360"/>
    </row>
    <row r="45" spans="1:12">
      <c r="D45" s="132" t="s">
        <v>299</v>
      </c>
      <c r="F45" s="44" t="s">
        <v>188</v>
      </c>
      <c r="G45" s="113">
        <f>976*1.05</f>
        <v>1024.8</v>
      </c>
      <c r="H45" s="355"/>
      <c r="I45" s="41">
        <f>G45*H45</f>
        <v>0</v>
      </c>
      <c r="J45" s="26" t="s">
        <v>164</v>
      </c>
    </row>
    <row r="47" spans="1:12" ht="89.25">
      <c r="A47" s="36" t="s">
        <v>6</v>
      </c>
      <c r="B47" s="40" t="s">
        <v>13</v>
      </c>
      <c r="D47" s="158" t="s">
        <v>270</v>
      </c>
      <c r="F47" s="44" t="s">
        <v>23</v>
      </c>
      <c r="G47" s="162">
        <f>(748.38+16.79)*1.05</f>
        <v>803.43</v>
      </c>
      <c r="H47" s="355"/>
      <c r="I47" s="41">
        <f>G47*H47</f>
        <v>0</v>
      </c>
      <c r="J47" s="26" t="s">
        <v>164</v>
      </c>
    </row>
    <row r="49" spans="1:10" ht="38.25">
      <c r="A49" s="36" t="s">
        <v>6</v>
      </c>
      <c r="B49" s="40" t="s">
        <v>14</v>
      </c>
      <c r="D49" s="143" t="s">
        <v>250</v>
      </c>
      <c r="F49" s="26"/>
      <c r="G49" s="26"/>
      <c r="H49" s="26"/>
      <c r="I49" s="26"/>
    </row>
    <row r="50" spans="1:10">
      <c r="D50" s="360"/>
      <c r="F50" s="44"/>
    </row>
    <row r="51" spans="1:10">
      <c r="D51" s="132" t="s">
        <v>299</v>
      </c>
      <c r="F51" s="44" t="s">
        <v>188</v>
      </c>
      <c r="G51" s="113">
        <f>765.17*1.05</f>
        <v>803.43</v>
      </c>
      <c r="H51" s="355"/>
      <c r="I51" s="41">
        <f>G51*H51</f>
        <v>0</v>
      </c>
      <c r="J51" s="26" t="s">
        <v>164</v>
      </c>
    </row>
    <row r="52" spans="1:10">
      <c r="D52" s="143"/>
      <c r="F52" s="44"/>
    </row>
    <row r="53" spans="1:10" ht="105.75" customHeight="1">
      <c r="A53" s="36" t="s">
        <v>6</v>
      </c>
      <c r="B53" s="40" t="s">
        <v>170</v>
      </c>
      <c r="D53" s="155" t="s">
        <v>312</v>
      </c>
      <c r="F53" s="44" t="s">
        <v>188</v>
      </c>
      <c r="G53" s="113">
        <v>117</v>
      </c>
      <c r="H53" s="355"/>
      <c r="I53" s="41">
        <f>G53*H53</f>
        <v>0</v>
      </c>
      <c r="J53" s="26" t="s">
        <v>164</v>
      </c>
    </row>
    <row r="54" spans="1:10">
      <c r="D54" s="155"/>
      <c r="F54" s="44"/>
    </row>
    <row r="55" spans="1:10" ht="170.25" customHeight="1">
      <c r="A55" s="36" t="s">
        <v>6</v>
      </c>
      <c r="B55" s="40" t="s">
        <v>171</v>
      </c>
      <c r="D55" s="155" t="s">
        <v>292</v>
      </c>
      <c r="F55" s="44"/>
    </row>
    <row r="56" spans="1:10" ht="51">
      <c r="D56" s="35" t="s">
        <v>251</v>
      </c>
      <c r="F56" s="44"/>
    </row>
    <row r="57" spans="1:10" ht="38.25">
      <c r="D57" s="35" t="s">
        <v>252</v>
      </c>
      <c r="F57" s="44" t="s">
        <v>188</v>
      </c>
      <c r="G57" s="113">
        <v>25.21</v>
      </c>
      <c r="H57" s="359"/>
      <c r="I57" s="41">
        <f t="shared" ref="I57" si="0">G57*H57</f>
        <v>0</v>
      </c>
      <c r="J57" s="26" t="s">
        <v>164</v>
      </c>
    </row>
    <row r="59" spans="1:10" ht="51">
      <c r="A59" s="36" t="s">
        <v>6</v>
      </c>
      <c r="B59" s="40" t="s">
        <v>172</v>
      </c>
      <c r="C59" s="43"/>
      <c r="D59" s="157" t="s">
        <v>293</v>
      </c>
      <c r="F59" s="44"/>
      <c r="G59" s="114"/>
    </row>
    <row r="60" spans="1:10" ht="165" customHeight="1">
      <c r="C60" s="43"/>
      <c r="D60" s="153" t="s">
        <v>186</v>
      </c>
      <c r="F60" s="44"/>
      <c r="G60" s="114"/>
    </row>
    <row r="61" spans="1:10" ht="38.25">
      <c r="D61" s="35" t="s">
        <v>185</v>
      </c>
      <c r="F61" s="44" t="s">
        <v>23</v>
      </c>
      <c r="G61" s="162">
        <v>86.56</v>
      </c>
      <c r="H61" s="355"/>
      <c r="I61" s="41">
        <f>G61*H61</f>
        <v>0</v>
      </c>
      <c r="J61" s="26" t="s">
        <v>164</v>
      </c>
    </row>
    <row r="63" spans="1:10" ht="63.75">
      <c r="A63" s="36" t="s">
        <v>6</v>
      </c>
      <c r="B63" s="40" t="s">
        <v>172</v>
      </c>
      <c r="C63" s="43"/>
      <c r="D63" s="157" t="s">
        <v>305</v>
      </c>
    </row>
    <row r="64" spans="1:10" ht="160.5" customHeight="1">
      <c r="D64" s="153" t="s">
        <v>186</v>
      </c>
    </row>
    <row r="65" spans="1:10" ht="38.25">
      <c r="D65" s="35" t="s">
        <v>185</v>
      </c>
      <c r="F65" s="44" t="s">
        <v>23</v>
      </c>
      <c r="G65" s="162">
        <v>8.5</v>
      </c>
      <c r="H65" s="355"/>
      <c r="I65" s="41">
        <f>G65*H65</f>
        <v>0</v>
      </c>
      <c r="J65" s="26" t="s">
        <v>164</v>
      </c>
    </row>
    <row r="66" spans="1:10" ht="13.5" thickBot="1">
      <c r="A66" s="61"/>
      <c r="B66" s="62"/>
      <c r="C66" s="55"/>
      <c r="D66" s="78"/>
      <c r="E66" s="55"/>
      <c r="F66" s="63"/>
      <c r="G66" s="67"/>
      <c r="H66" s="68"/>
      <c r="I66" s="68"/>
    </row>
    <row r="67" spans="1:10" ht="18.75">
      <c r="A67" s="48" t="s">
        <v>18</v>
      </c>
      <c r="B67" s="49"/>
      <c r="C67" s="54"/>
      <c r="D67" s="49" t="s">
        <v>26</v>
      </c>
      <c r="E67" s="42"/>
      <c r="F67" s="52"/>
      <c r="G67" s="59"/>
      <c r="H67" s="60"/>
      <c r="I67" s="60">
        <f>SUM(I5:I65)</f>
        <v>0</v>
      </c>
      <c r="J67" s="26" t="s">
        <v>164</v>
      </c>
    </row>
    <row r="69" spans="1:10">
      <c r="A69" s="26"/>
      <c r="B69" s="26"/>
    </row>
    <row r="70" spans="1:10">
      <c r="A70" s="26"/>
      <c r="B70" s="26"/>
    </row>
    <row r="93" spans="6:6">
      <c r="F93" s="45"/>
    </row>
    <row r="94" spans="6:6">
      <c r="F94" s="45"/>
    </row>
    <row r="95" spans="6:6">
      <c r="F95" s="45"/>
    </row>
    <row r="96" spans="6:6">
      <c r="F96" s="45"/>
    </row>
    <row r="97" spans="6:6">
      <c r="F97" s="45"/>
    </row>
    <row r="98" spans="6:6">
      <c r="F98" s="45"/>
    </row>
    <row r="99" spans="6:6">
      <c r="F99" s="45"/>
    </row>
    <row r="107" spans="6:6">
      <c r="F107" s="45"/>
    </row>
    <row r="126" spans="6:6">
      <c r="F126" s="45"/>
    </row>
    <row r="127" spans="6:6">
      <c r="F127" s="45"/>
    </row>
  </sheetData>
  <sheetProtection password="CC1A" sheet="1" objects="1" scenarios="1"/>
  <phoneticPr fontId="0" type="noConversion"/>
  <pageMargins left="0.74803149606299213" right="0.74803149606299213" top="0.98425196850393704" bottom="0.98425196850393704" header="0.51181102362204722" footer="0.51181102362204722"/>
  <pageSetup paperSize="9" scale="74"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showGridLines="0" showZeros="0" topLeftCell="A166" zoomScale="110" zoomScaleNormal="110" workbookViewId="0">
      <selection activeCell="H113" sqref="H113"/>
    </sheetView>
  </sheetViews>
  <sheetFormatPr defaultRowHeight="12.75"/>
  <cols>
    <col min="1" max="1" width="4.140625" customWidth="1"/>
    <col min="2" max="2" width="3.7109375" customWidth="1"/>
    <col min="3" max="3" width="2.42578125" customWidth="1"/>
    <col min="4" max="4" width="56.7109375" customWidth="1"/>
    <col min="5" max="5" width="4.85546875" customWidth="1"/>
    <col min="6" max="6" width="7.85546875" customWidth="1"/>
    <col min="7" max="7" width="10" style="15" customWidth="1"/>
    <col min="8" max="8" width="8.7109375" style="15" customWidth="1"/>
    <col min="9" max="9" width="11.85546875" style="15" bestFit="1" customWidth="1"/>
    <col min="10" max="10" width="4" customWidth="1"/>
    <col min="12" max="12" width="9.140625" customWidth="1"/>
  </cols>
  <sheetData>
    <row r="1" spans="1:10" ht="21" customHeight="1" thickTop="1" thickBot="1">
      <c r="A1" s="79" t="s">
        <v>175</v>
      </c>
      <c r="B1" s="80"/>
      <c r="C1" s="81"/>
      <c r="D1" s="84" t="s">
        <v>207</v>
      </c>
      <c r="E1" s="39"/>
      <c r="F1" s="45"/>
      <c r="G1" s="46"/>
      <c r="H1" s="41"/>
      <c r="I1" s="41"/>
      <c r="J1" s="26"/>
    </row>
    <row r="2" spans="1:10" ht="13.5" thickTop="1">
      <c r="A2" s="36"/>
      <c r="B2" s="37"/>
      <c r="C2" s="26"/>
      <c r="D2" s="35"/>
      <c r="E2" s="39"/>
      <c r="F2" s="45"/>
      <c r="G2" s="46"/>
      <c r="H2" s="41"/>
      <c r="I2" s="41"/>
      <c r="J2" s="26"/>
    </row>
    <row r="3" spans="1:10" ht="25.5">
      <c r="A3" s="36"/>
      <c r="B3" s="37"/>
      <c r="C3" s="26"/>
      <c r="D3" s="35"/>
      <c r="E3" s="39"/>
      <c r="F3" s="87" t="s">
        <v>30</v>
      </c>
      <c r="G3" s="118" t="s">
        <v>31</v>
      </c>
      <c r="H3" s="119"/>
      <c r="I3" s="119" t="s">
        <v>165</v>
      </c>
      <c r="J3" s="26"/>
    </row>
    <row r="4" spans="1:10" ht="51">
      <c r="A4" s="36" t="s">
        <v>7</v>
      </c>
      <c r="B4" s="37" t="s">
        <v>2</v>
      </c>
      <c r="C4" s="26"/>
      <c r="D4" s="157" t="s">
        <v>324</v>
      </c>
      <c r="E4" s="39"/>
      <c r="F4" s="44"/>
      <c r="G4" s="114"/>
      <c r="H4" s="41"/>
      <c r="I4" s="41"/>
      <c r="J4" s="73"/>
    </row>
    <row r="5" spans="1:10" ht="13.5" customHeight="1">
      <c r="A5" s="36"/>
      <c r="B5" s="37"/>
      <c r="C5" s="26"/>
      <c r="D5" s="35" t="s">
        <v>214</v>
      </c>
      <c r="E5" s="39"/>
      <c r="F5" s="44" t="s">
        <v>15</v>
      </c>
      <c r="G5" s="114">
        <v>2</v>
      </c>
      <c r="H5" s="355"/>
      <c r="I5" s="41">
        <f t="shared" ref="I5:I17" si="0">G5*H5</f>
        <v>0</v>
      </c>
      <c r="J5" s="73" t="s">
        <v>164</v>
      </c>
    </row>
    <row r="6" spans="1:10" ht="13.5" customHeight="1">
      <c r="A6" s="36"/>
      <c r="B6" s="37"/>
      <c r="C6" s="26"/>
      <c r="D6" s="35" t="s">
        <v>215</v>
      </c>
      <c r="E6" s="39"/>
      <c r="F6" s="44" t="s">
        <v>15</v>
      </c>
      <c r="G6" s="114">
        <v>1</v>
      </c>
      <c r="H6" s="355"/>
      <c r="I6" s="41">
        <f t="shared" si="0"/>
        <v>0</v>
      </c>
      <c r="J6" s="73" t="s">
        <v>164</v>
      </c>
    </row>
    <row r="7" spans="1:10" ht="13.5" customHeight="1">
      <c r="A7" s="36"/>
      <c r="B7" s="37"/>
      <c r="C7" s="26"/>
      <c r="D7" s="35" t="s">
        <v>216</v>
      </c>
      <c r="E7" s="39"/>
      <c r="F7" s="44" t="s">
        <v>15</v>
      </c>
      <c r="G7" s="114">
        <v>24</v>
      </c>
      <c r="H7" s="355"/>
      <c r="I7" s="41">
        <f t="shared" si="0"/>
        <v>0</v>
      </c>
      <c r="J7" s="73" t="s">
        <v>164</v>
      </c>
    </row>
    <row r="8" spans="1:10">
      <c r="A8" s="36"/>
      <c r="B8" s="37"/>
      <c r="C8" s="26"/>
      <c r="D8" s="35" t="s">
        <v>217</v>
      </c>
      <c r="E8" s="39"/>
      <c r="F8" s="44" t="s">
        <v>15</v>
      </c>
      <c r="G8" s="114">
        <v>24</v>
      </c>
      <c r="H8" s="355"/>
      <c r="I8" s="41">
        <f t="shared" si="0"/>
        <v>0</v>
      </c>
      <c r="J8" s="73" t="s">
        <v>164</v>
      </c>
    </row>
    <row r="9" spans="1:10" ht="15.75" customHeight="1">
      <c r="A9" s="36"/>
      <c r="B9" s="37"/>
      <c r="C9" s="26"/>
      <c r="D9" s="35" t="s">
        <v>218</v>
      </c>
      <c r="E9" s="39"/>
      <c r="F9" s="44" t="s">
        <v>15</v>
      </c>
      <c r="G9" s="114">
        <v>21</v>
      </c>
      <c r="H9" s="355"/>
      <c r="I9" s="41">
        <f t="shared" si="0"/>
        <v>0</v>
      </c>
      <c r="J9" s="73" t="s">
        <v>164</v>
      </c>
    </row>
    <row r="10" spans="1:10">
      <c r="A10" s="36"/>
      <c r="B10" s="37"/>
      <c r="C10" s="26"/>
      <c r="D10" s="35" t="s">
        <v>219</v>
      </c>
      <c r="E10" s="39"/>
      <c r="F10" s="44" t="s">
        <v>15</v>
      </c>
      <c r="G10" s="114">
        <v>2</v>
      </c>
      <c r="H10" s="355"/>
      <c r="I10" s="41">
        <f t="shared" si="0"/>
        <v>0</v>
      </c>
      <c r="J10" s="73" t="s">
        <v>164</v>
      </c>
    </row>
    <row r="11" spans="1:10">
      <c r="A11" s="36"/>
      <c r="B11" s="37"/>
      <c r="C11" s="26"/>
      <c r="D11" s="35" t="s">
        <v>220</v>
      </c>
      <c r="E11" s="39"/>
      <c r="F11" s="44" t="s">
        <v>15</v>
      </c>
      <c r="G11" s="114">
        <v>16</v>
      </c>
      <c r="H11" s="355"/>
      <c r="I11" s="41">
        <f t="shared" si="0"/>
        <v>0</v>
      </c>
      <c r="J11" s="73" t="s">
        <v>164</v>
      </c>
    </row>
    <row r="12" spans="1:10" ht="16.5" customHeight="1">
      <c r="A12" s="36"/>
      <c r="B12" s="37"/>
      <c r="C12" s="26"/>
      <c r="D12" s="35" t="s">
        <v>221</v>
      </c>
      <c r="E12" s="39"/>
      <c r="F12" s="44" t="s">
        <v>15</v>
      </c>
      <c r="G12" s="114">
        <v>4</v>
      </c>
      <c r="H12" s="355"/>
      <c r="I12" s="41">
        <f t="shared" si="0"/>
        <v>0</v>
      </c>
      <c r="J12" s="73" t="s">
        <v>164</v>
      </c>
    </row>
    <row r="13" spans="1:10" ht="16.5" customHeight="1">
      <c r="A13" s="36"/>
      <c r="B13" s="37"/>
      <c r="C13" s="26"/>
      <c r="D13" s="35" t="s">
        <v>222</v>
      </c>
      <c r="E13" s="39"/>
      <c r="F13" s="44" t="s">
        <v>15</v>
      </c>
      <c r="G13" s="114">
        <v>9</v>
      </c>
      <c r="H13" s="355"/>
      <c r="I13" s="41">
        <f t="shared" si="0"/>
        <v>0</v>
      </c>
      <c r="J13" s="73" t="s">
        <v>164</v>
      </c>
    </row>
    <row r="14" spans="1:10" ht="16.5" customHeight="1">
      <c r="A14" s="36"/>
      <c r="B14" s="37"/>
      <c r="C14" s="26"/>
      <c r="D14" s="35" t="s">
        <v>223</v>
      </c>
      <c r="E14" s="39"/>
      <c r="F14" s="44" t="s">
        <v>15</v>
      </c>
      <c r="G14" s="114">
        <v>1</v>
      </c>
      <c r="H14" s="355"/>
      <c r="I14" s="41">
        <f t="shared" si="0"/>
        <v>0</v>
      </c>
      <c r="J14" s="73" t="s">
        <v>164</v>
      </c>
    </row>
    <row r="15" spans="1:10" ht="15" customHeight="1">
      <c r="A15" s="36"/>
      <c r="B15" s="37"/>
      <c r="C15" s="26"/>
      <c r="D15" s="35" t="s">
        <v>224</v>
      </c>
      <c r="E15" s="39"/>
      <c r="F15" s="44" t="s">
        <v>15</v>
      </c>
      <c r="G15" s="114">
        <v>1</v>
      </c>
      <c r="H15" s="355"/>
      <c r="I15" s="41">
        <f t="shared" si="0"/>
        <v>0</v>
      </c>
      <c r="J15" s="73" t="s">
        <v>164</v>
      </c>
    </row>
    <row r="16" spans="1:10">
      <c r="A16" s="36"/>
      <c r="B16" s="37"/>
      <c r="C16" s="26"/>
      <c r="D16" s="35" t="s">
        <v>225</v>
      </c>
      <c r="E16" s="39"/>
      <c r="F16" s="44" t="s">
        <v>15</v>
      </c>
      <c r="G16" s="114">
        <v>1</v>
      </c>
      <c r="H16" s="355"/>
      <c r="I16" s="41">
        <f t="shared" si="0"/>
        <v>0</v>
      </c>
      <c r="J16" s="73" t="s">
        <v>164</v>
      </c>
    </row>
    <row r="17" spans="1:10">
      <c r="A17" s="36"/>
      <c r="B17" s="37"/>
      <c r="C17" s="26"/>
      <c r="D17" s="35" t="s">
        <v>226</v>
      </c>
      <c r="E17" s="39"/>
      <c r="F17" s="44" t="s">
        <v>15</v>
      </c>
      <c r="G17" s="114">
        <v>1</v>
      </c>
      <c r="H17" s="355"/>
      <c r="I17" s="41">
        <f t="shared" si="0"/>
        <v>0</v>
      </c>
      <c r="J17" s="73" t="s">
        <v>164</v>
      </c>
    </row>
    <row r="18" spans="1:10">
      <c r="A18" s="36"/>
      <c r="B18" s="37"/>
      <c r="C18" s="26"/>
      <c r="D18" s="35"/>
      <c r="E18" s="39"/>
      <c r="F18" s="87"/>
      <c r="G18" s="118"/>
      <c r="H18" s="119"/>
      <c r="I18" s="119"/>
      <c r="J18" s="26"/>
    </row>
    <row r="19" spans="1:10" ht="38.25">
      <c r="A19" s="36" t="s">
        <v>7</v>
      </c>
      <c r="B19" s="37" t="s">
        <v>3</v>
      </c>
      <c r="C19" s="26"/>
      <c r="D19" s="157" t="s">
        <v>253</v>
      </c>
      <c r="E19" s="39"/>
      <c r="F19" s="44"/>
      <c r="G19" s="114"/>
      <c r="H19" s="41"/>
      <c r="I19" s="41"/>
      <c r="J19" s="26"/>
    </row>
    <row r="20" spans="1:10" ht="51">
      <c r="A20" s="36"/>
      <c r="B20" s="37"/>
      <c r="C20" s="26"/>
      <c r="D20" s="35" t="s">
        <v>357</v>
      </c>
      <c r="E20" s="39"/>
      <c r="F20" s="44"/>
      <c r="G20" s="114"/>
      <c r="H20" s="41"/>
      <c r="I20" s="41"/>
      <c r="J20" s="26"/>
    </row>
    <row r="21" spans="1:10" ht="38.25">
      <c r="A21" s="36"/>
      <c r="B21" s="37"/>
      <c r="C21" s="26"/>
      <c r="D21" s="31" t="s">
        <v>227</v>
      </c>
      <c r="E21" s="39"/>
      <c r="F21" s="44"/>
      <c r="G21" s="114"/>
      <c r="H21" s="41"/>
      <c r="I21" s="41"/>
      <c r="J21" s="26"/>
    </row>
    <row r="22" spans="1:10" ht="76.5">
      <c r="A22" s="36"/>
      <c r="B22" s="37"/>
      <c r="C22" s="26"/>
      <c r="D22" s="31" t="s">
        <v>306</v>
      </c>
      <c r="E22" s="39"/>
      <c r="F22" s="44"/>
      <c r="G22" s="114"/>
      <c r="H22" s="41"/>
      <c r="I22" s="41"/>
      <c r="J22" s="26"/>
    </row>
    <row r="23" spans="1:10" ht="51">
      <c r="A23" s="36"/>
      <c r="B23" s="37"/>
      <c r="C23" s="26"/>
      <c r="D23" s="35" t="s">
        <v>228</v>
      </c>
      <c r="E23" s="39"/>
      <c r="F23" s="45"/>
      <c r="G23" s="46"/>
      <c r="H23" s="41"/>
      <c r="I23" s="41"/>
      <c r="J23" s="26"/>
    </row>
    <row r="24" spans="1:10" ht="127.5">
      <c r="A24" s="36"/>
      <c r="B24" s="37"/>
      <c r="C24" s="26"/>
      <c r="D24" s="35" t="s">
        <v>229</v>
      </c>
      <c r="E24" s="39"/>
      <c r="F24" s="45"/>
      <c r="G24" s="46"/>
      <c r="H24" s="41"/>
      <c r="I24" s="41"/>
      <c r="J24" s="26"/>
    </row>
    <row r="25" spans="1:10" ht="25.5">
      <c r="A25" s="36"/>
      <c r="B25" s="37"/>
      <c r="C25" s="26"/>
      <c r="D25" s="31" t="s">
        <v>182</v>
      </c>
      <c r="E25" s="39"/>
      <c r="F25" s="44" t="s">
        <v>15</v>
      </c>
      <c r="G25" s="114">
        <v>2</v>
      </c>
      <c r="H25" s="355"/>
      <c r="I25" s="41">
        <f>G25*H25</f>
        <v>0</v>
      </c>
      <c r="J25" s="26" t="s">
        <v>164</v>
      </c>
    </row>
    <row r="26" spans="1:10" s="26" customFormat="1">
      <c r="A26" s="36"/>
      <c r="B26" s="37"/>
      <c r="D26" s="35"/>
      <c r="E26" s="39"/>
      <c r="F26" s="44"/>
      <c r="G26" s="114"/>
      <c r="H26" s="41"/>
      <c r="I26" s="41"/>
    </row>
    <row r="27" spans="1:10" s="26" customFormat="1" ht="38.25">
      <c r="A27" s="36" t="s">
        <v>7</v>
      </c>
      <c r="B27" s="37" t="s">
        <v>4</v>
      </c>
      <c r="D27" s="157" t="s">
        <v>254</v>
      </c>
      <c r="E27" s="39"/>
      <c r="F27" s="44"/>
      <c r="G27" s="114"/>
      <c r="H27" s="41"/>
      <c r="I27" s="41"/>
    </row>
    <row r="28" spans="1:10" ht="51">
      <c r="A28" s="36"/>
      <c r="B28" s="37"/>
      <c r="C28" s="26"/>
      <c r="D28" s="35" t="s">
        <v>356</v>
      </c>
      <c r="E28" s="39"/>
      <c r="F28" s="44"/>
      <c r="G28" s="114"/>
      <c r="H28" s="41"/>
      <c r="I28" s="41"/>
      <c r="J28" s="26"/>
    </row>
    <row r="29" spans="1:10" ht="38.25">
      <c r="A29" s="36"/>
      <c r="B29" s="37"/>
      <c r="C29" s="26"/>
      <c r="D29" s="31" t="s">
        <v>227</v>
      </c>
      <c r="E29" s="39"/>
      <c r="F29" s="44"/>
      <c r="G29" s="114"/>
      <c r="H29" s="41"/>
      <c r="I29" s="41"/>
      <c r="J29" s="26"/>
    </row>
    <row r="30" spans="1:10" ht="63.75">
      <c r="A30" s="36"/>
      <c r="B30" s="37"/>
      <c r="C30" s="26"/>
      <c r="D30" s="31" t="s">
        <v>307</v>
      </c>
      <c r="E30" s="39"/>
      <c r="F30" s="44"/>
      <c r="G30" s="114"/>
      <c r="H30" s="41"/>
      <c r="I30" s="41"/>
      <c r="J30" s="26"/>
    </row>
    <row r="31" spans="1:10" ht="51">
      <c r="A31" s="36"/>
      <c r="B31" s="37"/>
      <c r="C31" s="26"/>
      <c r="D31" s="35" t="s">
        <v>228</v>
      </c>
      <c r="E31" s="39"/>
      <c r="F31" s="45"/>
      <c r="G31" s="46"/>
      <c r="H31" s="41"/>
      <c r="I31" s="41"/>
      <c r="J31" s="26"/>
    </row>
    <row r="32" spans="1:10" ht="127.5">
      <c r="A32" s="36"/>
      <c r="B32" s="37"/>
      <c r="C32" s="26"/>
      <c r="D32" s="35" t="s">
        <v>229</v>
      </c>
      <c r="E32" s="39"/>
      <c r="F32" s="45"/>
      <c r="G32" s="46"/>
      <c r="H32" s="41"/>
      <c r="I32" s="41"/>
      <c r="J32" s="26"/>
    </row>
    <row r="33" spans="1:10" ht="25.5">
      <c r="A33" s="36"/>
      <c r="B33" s="37"/>
      <c r="C33" s="26"/>
      <c r="D33" s="31" t="s">
        <v>182</v>
      </c>
      <c r="E33" s="39"/>
      <c r="F33" s="44" t="s">
        <v>15</v>
      </c>
      <c r="G33" s="114">
        <v>1</v>
      </c>
      <c r="H33" s="355"/>
      <c r="I33" s="41">
        <f>G33*H33</f>
        <v>0</v>
      </c>
      <c r="J33" s="26" t="s">
        <v>164</v>
      </c>
    </row>
    <row r="34" spans="1:10">
      <c r="D34" s="111"/>
    </row>
    <row r="35" spans="1:10" ht="38.25">
      <c r="A35" s="36" t="s">
        <v>7</v>
      </c>
      <c r="B35" s="37" t="s">
        <v>5</v>
      </c>
      <c r="C35" s="26"/>
      <c r="D35" s="157" t="s">
        <v>255</v>
      </c>
      <c r="E35" s="39"/>
      <c r="F35" s="44"/>
      <c r="G35" s="114"/>
      <c r="H35" s="41"/>
      <c r="I35" s="41"/>
      <c r="J35" s="26"/>
    </row>
    <row r="36" spans="1:10" ht="38.25">
      <c r="A36" s="36"/>
      <c r="B36" s="37"/>
      <c r="C36" s="26"/>
      <c r="D36" s="35" t="s">
        <v>355</v>
      </c>
      <c r="E36" s="39"/>
      <c r="F36" s="44"/>
      <c r="G36" s="114"/>
      <c r="H36" s="41"/>
      <c r="I36" s="41"/>
      <c r="J36" s="26"/>
    </row>
    <row r="37" spans="1:10" ht="38.25">
      <c r="A37" s="36"/>
      <c r="B37" s="37"/>
      <c r="C37" s="26"/>
      <c r="D37" s="31" t="s">
        <v>227</v>
      </c>
      <c r="E37" s="39"/>
      <c r="F37" s="44"/>
      <c r="G37" s="114"/>
      <c r="H37" s="41"/>
      <c r="I37" s="41"/>
      <c r="J37" s="26"/>
    </row>
    <row r="38" spans="1:10" ht="51">
      <c r="A38" s="36"/>
      <c r="B38" s="37"/>
      <c r="C38" s="26"/>
      <c r="D38" s="31" t="s">
        <v>353</v>
      </c>
      <c r="E38" s="39"/>
      <c r="F38" s="44"/>
      <c r="G38" s="114"/>
      <c r="H38" s="41"/>
      <c r="I38" s="41"/>
      <c r="J38" s="26"/>
    </row>
    <row r="39" spans="1:10" ht="51">
      <c r="A39" s="36"/>
      <c r="B39" s="37"/>
      <c r="C39" s="26"/>
      <c r="D39" s="35" t="s">
        <v>228</v>
      </c>
      <c r="E39" s="39"/>
      <c r="F39" s="45"/>
      <c r="G39" s="46"/>
      <c r="H39" s="41"/>
      <c r="I39" s="41"/>
      <c r="J39" s="26"/>
    </row>
    <row r="40" spans="1:10" ht="127.5">
      <c r="A40" s="36"/>
      <c r="B40" s="37"/>
      <c r="C40" s="26"/>
      <c r="D40" s="35" t="s">
        <v>229</v>
      </c>
      <c r="E40" s="39"/>
      <c r="F40" s="45"/>
      <c r="G40" s="46"/>
      <c r="H40" s="41"/>
      <c r="I40" s="41"/>
      <c r="J40" s="26"/>
    </row>
    <row r="41" spans="1:10" ht="25.5">
      <c r="A41" s="36"/>
      <c r="B41" s="37"/>
      <c r="C41" s="26"/>
      <c r="D41" s="31" t="s">
        <v>182</v>
      </c>
      <c r="E41" s="39"/>
      <c r="F41" s="44" t="s">
        <v>15</v>
      </c>
      <c r="G41" s="114">
        <v>12</v>
      </c>
      <c r="H41" s="355"/>
      <c r="I41" s="41">
        <f>G41*H41</f>
        <v>0</v>
      </c>
      <c r="J41" s="26" t="s">
        <v>164</v>
      </c>
    </row>
    <row r="43" spans="1:10" ht="38.25">
      <c r="A43" s="36" t="s">
        <v>7</v>
      </c>
      <c r="B43" s="37" t="s">
        <v>6</v>
      </c>
      <c r="C43" s="26"/>
      <c r="D43" s="157" t="s">
        <v>255</v>
      </c>
      <c r="E43" s="39"/>
      <c r="F43" s="44"/>
      <c r="G43" s="114"/>
      <c r="H43" s="41"/>
      <c r="I43" s="41"/>
      <c r="J43" s="26"/>
    </row>
    <row r="44" spans="1:10" ht="38.25">
      <c r="A44" s="36"/>
      <c r="B44" s="37"/>
      <c r="C44" s="26"/>
      <c r="D44" s="35" t="s">
        <v>354</v>
      </c>
      <c r="E44" s="39"/>
      <c r="F44" s="44"/>
      <c r="G44" s="114"/>
      <c r="H44" s="41"/>
      <c r="I44" s="41"/>
      <c r="J44" s="26"/>
    </row>
    <row r="45" spans="1:10" ht="38.25">
      <c r="A45" s="36"/>
      <c r="B45" s="37"/>
      <c r="C45" s="26"/>
      <c r="D45" s="31" t="s">
        <v>227</v>
      </c>
      <c r="E45" s="39"/>
      <c r="F45" s="44"/>
      <c r="G45" s="114"/>
      <c r="H45" s="41"/>
      <c r="I45" s="41"/>
      <c r="J45" s="26"/>
    </row>
    <row r="46" spans="1:10" ht="51">
      <c r="A46" s="36"/>
      <c r="B46" s="37"/>
      <c r="C46" s="26"/>
      <c r="D46" s="31" t="s">
        <v>353</v>
      </c>
      <c r="E46" s="39"/>
      <c r="F46" s="44"/>
      <c r="G46" s="114"/>
      <c r="H46" s="41"/>
      <c r="I46" s="41"/>
      <c r="J46" s="26"/>
    </row>
    <row r="47" spans="1:10" ht="51">
      <c r="A47" s="36"/>
      <c r="B47" s="37"/>
      <c r="C47" s="26"/>
      <c r="D47" s="35" t="s">
        <v>228</v>
      </c>
      <c r="E47" s="39"/>
      <c r="F47" s="45"/>
      <c r="G47" s="46"/>
      <c r="H47" s="41"/>
      <c r="I47" s="41"/>
      <c r="J47" s="26"/>
    </row>
    <row r="48" spans="1:10" ht="127.5">
      <c r="A48" s="36"/>
      <c r="B48" s="37"/>
      <c r="C48" s="26"/>
      <c r="D48" s="35" t="s">
        <v>229</v>
      </c>
      <c r="E48" s="39"/>
      <c r="F48" s="45"/>
      <c r="G48" s="46"/>
      <c r="H48" s="41"/>
      <c r="I48" s="41"/>
      <c r="J48" s="26"/>
    </row>
    <row r="49" spans="1:10" ht="25.5">
      <c r="A49" s="36"/>
      <c r="B49" s="37"/>
      <c r="C49" s="26"/>
      <c r="D49" s="31" t="s">
        <v>182</v>
      </c>
      <c r="E49" s="39"/>
      <c r="F49" s="44" t="s">
        <v>15</v>
      </c>
      <c r="G49" s="114">
        <v>12</v>
      </c>
      <c r="H49" s="355"/>
      <c r="I49" s="41">
        <f>G49*H49</f>
        <v>0</v>
      </c>
      <c r="J49" s="26" t="s">
        <v>164</v>
      </c>
    </row>
    <row r="51" spans="1:10" ht="38.25">
      <c r="A51" s="36" t="s">
        <v>7</v>
      </c>
      <c r="B51" s="37" t="s">
        <v>7</v>
      </c>
      <c r="C51" s="26"/>
      <c r="D51" s="157" t="s">
        <v>256</v>
      </c>
      <c r="E51" s="39"/>
      <c r="F51" s="44"/>
      <c r="G51" s="114"/>
      <c r="H51" s="41"/>
      <c r="I51" s="41"/>
      <c r="J51" s="26"/>
    </row>
    <row r="52" spans="1:10" ht="38.25">
      <c r="A52" s="36"/>
      <c r="B52" s="37"/>
      <c r="C52" s="26"/>
      <c r="D52" s="35" t="s">
        <v>352</v>
      </c>
      <c r="E52" s="39"/>
      <c r="F52" s="44"/>
      <c r="G52" s="114"/>
      <c r="H52" s="41"/>
      <c r="I52" s="41"/>
      <c r="J52" s="26"/>
    </row>
    <row r="53" spans="1:10" ht="38.25">
      <c r="A53" s="36"/>
      <c r="B53" s="37"/>
      <c r="C53" s="26"/>
      <c r="D53" s="31" t="s">
        <v>227</v>
      </c>
      <c r="E53" s="39"/>
      <c r="F53" s="44"/>
      <c r="G53" s="114"/>
      <c r="H53" s="41"/>
      <c r="I53" s="41"/>
      <c r="J53" s="26"/>
    </row>
    <row r="54" spans="1:10" ht="51">
      <c r="A54" s="36"/>
      <c r="B54" s="37"/>
      <c r="C54" s="26"/>
      <c r="D54" s="31" t="s">
        <v>230</v>
      </c>
      <c r="E54" s="39"/>
      <c r="F54" s="44"/>
      <c r="G54" s="114"/>
      <c r="H54" s="41"/>
      <c r="I54" s="41"/>
      <c r="J54" s="26"/>
    </row>
    <row r="55" spans="1:10" ht="51">
      <c r="A55" s="36"/>
      <c r="B55" s="37"/>
      <c r="C55" s="26"/>
      <c r="D55" s="35" t="s">
        <v>228</v>
      </c>
      <c r="E55" s="39"/>
      <c r="F55" s="45"/>
      <c r="G55" s="46"/>
      <c r="H55" s="41"/>
      <c r="I55" s="41"/>
      <c r="J55" s="26"/>
    </row>
    <row r="56" spans="1:10" ht="127.5">
      <c r="A56" s="36"/>
      <c r="B56" s="37"/>
      <c r="C56" s="26"/>
      <c r="D56" s="35" t="s">
        <v>212</v>
      </c>
      <c r="E56" s="39"/>
      <c r="F56" s="45"/>
      <c r="G56" s="46"/>
      <c r="H56" s="41"/>
      <c r="I56" s="41"/>
      <c r="J56" s="26"/>
    </row>
    <row r="57" spans="1:10" ht="25.5">
      <c r="A57" s="36"/>
      <c r="B57" s="37"/>
      <c r="C57" s="26"/>
      <c r="D57" s="31" t="s">
        <v>182</v>
      </c>
      <c r="E57" s="39"/>
      <c r="F57" s="44" t="s">
        <v>15</v>
      </c>
      <c r="G57" s="114">
        <v>16</v>
      </c>
      <c r="H57" s="355"/>
      <c r="I57" s="41">
        <f>G57*H57</f>
        <v>0</v>
      </c>
      <c r="J57" s="26" t="s">
        <v>164</v>
      </c>
    </row>
    <row r="59" spans="1:10" ht="38.25">
      <c r="A59" s="36" t="s">
        <v>7</v>
      </c>
      <c r="B59" s="37" t="s">
        <v>8</v>
      </c>
      <c r="C59" s="26"/>
      <c r="D59" s="157" t="s">
        <v>256</v>
      </c>
      <c r="E59" s="39"/>
      <c r="F59" s="44"/>
      <c r="G59" s="114"/>
      <c r="H59" s="41"/>
      <c r="I59" s="41"/>
      <c r="J59" s="26"/>
    </row>
    <row r="60" spans="1:10" ht="38.25">
      <c r="A60" s="36"/>
      <c r="B60" s="37"/>
      <c r="C60" s="26"/>
      <c r="D60" s="35" t="s">
        <v>351</v>
      </c>
      <c r="E60" s="39"/>
      <c r="F60" s="44"/>
      <c r="G60" s="114"/>
      <c r="H60" s="41"/>
      <c r="I60" s="41"/>
      <c r="J60" s="26"/>
    </row>
    <row r="61" spans="1:10" ht="38.25">
      <c r="A61" s="36"/>
      <c r="B61" s="37"/>
      <c r="C61" s="26"/>
      <c r="D61" s="31" t="s">
        <v>227</v>
      </c>
      <c r="E61" s="39"/>
      <c r="F61" s="44"/>
      <c r="G61" s="114"/>
      <c r="H61" s="41"/>
      <c r="I61" s="41"/>
      <c r="J61" s="26"/>
    </row>
    <row r="62" spans="1:10" ht="51">
      <c r="A62" s="36"/>
      <c r="B62" s="37"/>
      <c r="C62" s="26"/>
      <c r="D62" s="31" t="s">
        <v>230</v>
      </c>
      <c r="E62" s="39"/>
      <c r="F62" s="44"/>
      <c r="G62" s="114"/>
      <c r="H62" s="41"/>
      <c r="I62" s="41"/>
      <c r="J62" s="26"/>
    </row>
    <row r="63" spans="1:10" ht="51">
      <c r="A63" s="36"/>
      <c r="B63" s="37"/>
      <c r="C63" s="26"/>
      <c r="D63" s="35" t="s">
        <v>228</v>
      </c>
      <c r="E63" s="39"/>
      <c r="F63" s="45"/>
      <c r="G63" s="46"/>
      <c r="H63" s="41"/>
      <c r="I63" s="41"/>
      <c r="J63" s="26"/>
    </row>
    <row r="64" spans="1:10" ht="127.5">
      <c r="A64" s="36"/>
      <c r="B64" s="37"/>
      <c r="C64" s="26"/>
      <c r="D64" s="35" t="s">
        <v>212</v>
      </c>
      <c r="E64" s="39"/>
      <c r="F64" s="45"/>
      <c r="G64" s="46"/>
      <c r="H64" s="41"/>
      <c r="I64" s="41"/>
      <c r="J64" s="26"/>
    </row>
    <row r="65" spans="1:10" ht="25.5">
      <c r="A65" s="36"/>
      <c r="B65" s="37"/>
      <c r="C65" s="26"/>
      <c r="D65" s="31" t="s">
        <v>182</v>
      </c>
      <c r="E65" s="39"/>
      <c r="F65" s="44" t="s">
        <v>15</v>
      </c>
      <c r="G65" s="114">
        <v>8</v>
      </c>
      <c r="H65" s="355"/>
      <c r="I65" s="41">
        <f>G65*H65</f>
        <v>0</v>
      </c>
      <c r="J65" s="26" t="s">
        <v>164</v>
      </c>
    </row>
    <row r="67" spans="1:10" ht="38.25">
      <c r="A67" s="36" t="s">
        <v>7</v>
      </c>
      <c r="B67" s="37" t="s">
        <v>13</v>
      </c>
      <c r="C67" s="26"/>
      <c r="D67" s="157" t="s">
        <v>257</v>
      </c>
      <c r="E67" s="39"/>
      <c r="F67" s="44"/>
      <c r="G67" s="114"/>
      <c r="H67" s="41"/>
      <c r="I67" s="41"/>
      <c r="J67" s="26"/>
    </row>
    <row r="68" spans="1:10" ht="38.25">
      <c r="A68" s="36"/>
      <c r="B68" s="37"/>
      <c r="C68" s="26"/>
      <c r="D68" s="35" t="s">
        <v>350</v>
      </c>
      <c r="E68" s="39"/>
      <c r="F68" s="44"/>
      <c r="G68" s="114"/>
      <c r="H68" s="41"/>
      <c r="I68" s="41"/>
      <c r="J68" s="26"/>
    </row>
    <row r="69" spans="1:10" ht="38.25">
      <c r="A69" s="36"/>
      <c r="B69" s="37"/>
      <c r="C69" s="26"/>
      <c r="D69" s="31" t="s">
        <v>227</v>
      </c>
      <c r="E69" s="39"/>
      <c r="F69" s="44"/>
      <c r="G69" s="114"/>
      <c r="H69" s="41"/>
      <c r="I69" s="41"/>
      <c r="J69" s="26"/>
    </row>
    <row r="70" spans="1:10" ht="51">
      <c r="A70" s="36"/>
      <c r="B70" s="37"/>
      <c r="C70" s="26"/>
      <c r="D70" s="31" t="s">
        <v>230</v>
      </c>
      <c r="E70" s="39"/>
      <c r="F70" s="44"/>
      <c r="G70" s="114"/>
      <c r="H70" s="41"/>
      <c r="I70" s="41"/>
      <c r="J70" s="26"/>
    </row>
    <row r="71" spans="1:10" ht="51">
      <c r="A71" s="36"/>
      <c r="B71" s="37"/>
      <c r="C71" s="26"/>
      <c r="D71" s="35" t="s">
        <v>228</v>
      </c>
      <c r="E71" s="39"/>
      <c r="F71" s="45"/>
      <c r="G71" s="46"/>
      <c r="H71" s="41"/>
      <c r="I71" s="41"/>
      <c r="J71" s="26"/>
    </row>
    <row r="72" spans="1:10" ht="127.5">
      <c r="A72" s="36"/>
      <c r="B72" s="37"/>
      <c r="C72" s="26"/>
      <c r="D72" s="35" t="s">
        <v>212</v>
      </c>
      <c r="E72" s="39"/>
      <c r="F72" s="45"/>
      <c r="G72" s="46"/>
      <c r="H72" s="41"/>
      <c r="I72" s="41"/>
      <c r="J72" s="26"/>
    </row>
    <row r="73" spans="1:10" ht="25.5">
      <c r="A73" s="36"/>
      <c r="B73" s="37"/>
      <c r="C73" s="26"/>
      <c r="D73" s="31" t="s">
        <v>182</v>
      </c>
      <c r="E73" s="39"/>
      <c r="F73" s="44" t="s">
        <v>15</v>
      </c>
      <c r="G73" s="114">
        <v>11</v>
      </c>
      <c r="H73" s="355"/>
      <c r="I73" s="41">
        <f>G73*H73</f>
        <v>0</v>
      </c>
      <c r="J73" s="26" t="s">
        <v>164</v>
      </c>
    </row>
    <row r="75" spans="1:10" ht="38.25">
      <c r="A75" s="36" t="s">
        <v>7</v>
      </c>
      <c r="B75" s="37" t="s">
        <v>14</v>
      </c>
      <c r="C75" s="26"/>
      <c r="D75" s="157" t="s">
        <v>257</v>
      </c>
      <c r="E75" s="39"/>
      <c r="F75" s="44"/>
      <c r="G75" s="114"/>
      <c r="H75" s="41"/>
      <c r="I75" s="41"/>
      <c r="J75" s="26"/>
    </row>
    <row r="76" spans="1:10" ht="38.25">
      <c r="A76" s="36"/>
      <c r="B76" s="37"/>
      <c r="C76" s="26"/>
      <c r="D76" s="35" t="s">
        <v>349</v>
      </c>
      <c r="E76" s="39"/>
      <c r="F76" s="44"/>
      <c r="G76" s="114"/>
      <c r="H76" s="41"/>
      <c r="I76" s="41"/>
      <c r="J76" s="26"/>
    </row>
    <row r="77" spans="1:10" ht="38.25">
      <c r="A77" s="36"/>
      <c r="B77" s="37"/>
      <c r="C77" s="26"/>
      <c r="D77" s="31" t="s">
        <v>227</v>
      </c>
      <c r="E77" s="39"/>
      <c r="F77" s="44"/>
      <c r="G77" s="114"/>
      <c r="H77" s="41"/>
      <c r="I77" s="41"/>
      <c r="J77" s="26"/>
    </row>
    <row r="78" spans="1:10" ht="51">
      <c r="A78" s="36"/>
      <c r="B78" s="37"/>
      <c r="C78" s="26"/>
      <c r="D78" s="31" t="s">
        <v>230</v>
      </c>
      <c r="E78" s="39"/>
      <c r="F78" s="44"/>
      <c r="G78" s="114"/>
      <c r="H78" s="41"/>
      <c r="I78" s="41"/>
      <c r="J78" s="26"/>
    </row>
    <row r="79" spans="1:10" ht="51">
      <c r="A79" s="36"/>
      <c r="B79" s="37"/>
      <c r="C79" s="26"/>
      <c r="D79" s="35" t="s">
        <v>228</v>
      </c>
      <c r="E79" s="39"/>
      <c r="F79" s="45"/>
      <c r="G79" s="46"/>
      <c r="H79" s="41"/>
      <c r="I79" s="41"/>
      <c r="J79" s="26"/>
    </row>
    <row r="80" spans="1:10" ht="127.5">
      <c r="A80" s="36"/>
      <c r="B80" s="37"/>
      <c r="C80" s="26"/>
      <c r="D80" s="35" t="s">
        <v>212</v>
      </c>
      <c r="E80" s="39"/>
      <c r="F80" s="45"/>
      <c r="G80" s="46"/>
      <c r="H80" s="41"/>
      <c r="I80" s="41"/>
      <c r="J80" s="26"/>
    </row>
    <row r="81" spans="1:10" ht="25.5">
      <c r="A81" s="36"/>
      <c r="B81" s="37"/>
      <c r="C81" s="26"/>
      <c r="D81" s="31" t="s">
        <v>182</v>
      </c>
      <c r="E81" s="39"/>
      <c r="F81" s="44" t="s">
        <v>15</v>
      </c>
      <c r="G81" s="114">
        <v>12</v>
      </c>
      <c r="H81" s="355"/>
      <c r="I81" s="41">
        <f>G81*H81</f>
        <v>0</v>
      </c>
      <c r="J81" s="26" t="s">
        <v>164</v>
      </c>
    </row>
    <row r="83" spans="1:10" ht="38.25">
      <c r="A83" s="36" t="s">
        <v>7</v>
      </c>
      <c r="B83" s="37" t="s">
        <v>170</v>
      </c>
      <c r="C83" s="26"/>
      <c r="D83" s="157" t="s">
        <v>258</v>
      </c>
      <c r="E83" s="39"/>
      <c r="F83" s="44"/>
      <c r="G83" s="114"/>
      <c r="H83" s="41"/>
      <c r="I83" s="41"/>
      <c r="J83" s="26"/>
    </row>
    <row r="84" spans="1:10" ht="38.25">
      <c r="A84" s="36"/>
      <c r="B84" s="37"/>
      <c r="C84" s="26"/>
      <c r="D84" s="35" t="s">
        <v>348</v>
      </c>
      <c r="E84" s="39"/>
      <c r="F84" s="44"/>
      <c r="G84" s="114"/>
      <c r="H84" s="41"/>
      <c r="I84" s="41"/>
      <c r="J84" s="26"/>
    </row>
    <row r="85" spans="1:10" ht="38.25">
      <c r="A85" s="36"/>
      <c r="B85" s="37"/>
      <c r="C85" s="26"/>
      <c r="D85" s="31" t="s">
        <v>227</v>
      </c>
      <c r="E85" s="39"/>
      <c r="F85" s="44"/>
      <c r="G85" s="114"/>
      <c r="H85" s="41"/>
      <c r="I85" s="41"/>
      <c r="J85" s="26"/>
    </row>
    <row r="86" spans="1:10" ht="51">
      <c r="A86" s="36"/>
      <c r="B86" s="37"/>
      <c r="C86" s="26"/>
      <c r="D86" s="31" t="s">
        <v>230</v>
      </c>
      <c r="E86" s="39"/>
      <c r="F86" s="44"/>
      <c r="G86" s="114"/>
      <c r="H86" s="41"/>
      <c r="I86" s="41"/>
      <c r="J86" s="26"/>
    </row>
    <row r="87" spans="1:10" ht="51">
      <c r="A87" s="36"/>
      <c r="B87" s="37"/>
      <c r="C87" s="26"/>
      <c r="D87" s="35" t="s">
        <v>228</v>
      </c>
      <c r="E87" s="39"/>
      <c r="F87" s="45"/>
      <c r="G87" s="46"/>
      <c r="H87" s="41"/>
      <c r="I87" s="41"/>
      <c r="J87" s="26"/>
    </row>
    <row r="88" spans="1:10" ht="132" customHeight="1">
      <c r="A88" s="36"/>
      <c r="B88" s="37"/>
      <c r="C88" s="26"/>
      <c r="D88" s="35" t="s">
        <v>212</v>
      </c>
      <c r="E88" s="39"/>
      <c r="F88" s="45"/>
      <c r="G88" s="46"/>
      <c r="H88" s="41"/>
      <c r="I88" s="41"/>
      <c r="J88" s="26"/>
    </row>
    <row r="89" spans="1:10" ht="25.5">
      <c r="A89" s="36"/>
      <c r="B89" s="37"/>
      <c r="C89" s="26"/>
      <c r="D89" s="31" t="s">
        <v>182</v>
      </c>
      <c r="E89" s="39"/>
      <c r="F89" s="44" t="s">
        <v>15</v>
      </c>
      <c r="G89" s="114">
        <v>1</v>
      </c>
      <c r="H89" s="355"/>
      <c r="I89" s="41">
        <f>G89*H89</f>
        <v>0</v>
      </c>
      <c r="J89" s="26" t="s">
        <v>164</v>
      </c>
    </row>
    <row r="91" spans="1:10" ht="38.25">
      <c r="A91" s="36" t="s">
        <v>7</v>
      </c>
      <c r="B91" s="37" t="s">
        <v>171</v>
      </c>
      <c r="C91" s="26"/>
      <c r="D91" s="157" t="s">
        <v>258</v>
      </c>
      <c r="E91" s="39"/>
      <c r="F91" s="44"/>
      <c r="G91" s="114"/>
      <c r="H91" s="41"/>
      <c r="I91" s="41"/>
      <c r="J91" s="26"/>
    </row>
    <row r="92" spans="1:10" ht="38.25">
      <c r="A92" s="36"/>
      <c r="B92" s="37"/>
      <c r="C92" s="26"/>
      <c r="D92" s="35" t="s">
        <v>347</v>
      </c>
      <c r="E92" s="39"/>
      <c r="F92" s="44"/>
      <c r="G92" s="114"/>
      <c r="H92" s="41"/>
      <c r="I92" s="41"/>
      <c r="J92" s="26"/>
    </row>
    <row r="93" spans="1:10" ht="38.25">
      <c r="A93" s="36"/>
      <c r="B93" s="37"/>
      <c r="C93" s="26"/>
      <c r="D93" s="31" t="s">
        <v>227</v>
      </c>
      <c r="E93" s="39"/>
      <c r="F93" s="44"/>
      <c r="G93" s="114"/>
      <c r="H93" s="41"/>
      <c r="I93" s="41"/>
      <c r="J93" s="26"/>
    </row>
    <row r="94" spans="1:10" ht="51">
      <c r="A94" s="36"/>
      <c r="B94" s="37"/>
      <c r="C94" s="26"/>
      <c r="D94" s="31" t="s">
        <v>230</v>
      </c>
      <c r="E94" s="39"/>
      <c r="F94" s="44"/>
      <c r="G94" s="114"/>
      <c r="H94" s="41"/>
      <c r="I94" s="41"/>
      <c r="J94" s="26"/>
    </row>
    <row r="95" spans="1:10" ht="51">
      <c r="A95" s="36"/>
      <c r="B95" s="37"/>
      <c r="C95" s="26"/>
      <c r="D95" s="35" t="s">
        <v>228</v>
      </c>
      <c r="E95" s="39"/>
      <c r="F95" s="45"/>
      <c r="G95" s="46"/>
      <c r="H95" s="41"/>
      <c r="I95" s="41"/>
      <c r="J95" s="26"/>
    </row>
    <row r="96" spans="1:10" ht="127.5">
      <c r="A96" s="36"/>
      <c r="B96" s="37"/>
      <c r="C96" s="26"/>
      <c r="D96" s="35" t="s">
        <v>212</v>
      </c>
      <c r="E96" s="39"/>
      <c r="F96" s="45"/>
      <c r="G96" s="46"/>
      <c r="H96" s="41"/>
      <c r="I96" s="41"/>
      <c r="J96" s="26"/>
    </row>
    <row r="97" spans="1:12" ht="25.5">
      <c r="A97" s="36"/>
      <c r="B97" s="37"/>
      <c r="C97" s="26"/>
      <c r="D97" s="31" t="s">
        <v>182</v>
      </c>
      <c r="E97" s="39"/>
      <c r="F97" s="44" t="s">
        <v>15</v>
      </c>
      <c r="G97" s="114">
        <v>1</v>
      </c>
      <c r="H97" s="355"/>
      <c r="I97" s="41">
        <f>G97*H97</f>
        <v>0</v>
      </c>
      <c r="J97" s="26" t="s">
        <v>164</v>
      </c>
    </row>
    <row r="99" spans="1:12" ht="38.25">
      <c r="A99" s="36" t="s">
        <v>7</v>
      </c>
      <c r="B99" s="37" t="s">
        <v>172</v>
      </c>
      <c r="C99" s="26"/>
      <c r="D99" s="157" t="s">
        <v>259</v>
      </c>
      <c r="E99" s="39"/>
      <c r="F99" s="44"/>
      <c r="G99" s="114"/>
      <c r="H99" s="41"/>
      <c r="I99" s="41"/>
      <c r="J99" s="26"/>
      <c r="L99" s="26"/>
    </row>
    <row r="100" spans="1:12" ht="38.25">
      <c r="A100" s="36"/>
      <c r="B100" s="37"/>
      <c r="C100" s="26"/>
      <c r="D100" s="35" t="s">
        <v>346</v>
      </c>
      <c r="E100" s="39"/>
      <c r="F100" s="44"/>
      <c r="G100" s="114"/>
      <c r="H100" s="41"/>
      <c r="I100" s="41"/>
      <c r="J100" s="26"/>
    </row>
    <row r="101" spans="1:12" ht="38.25">
      <c r="A101" s="36"/>
      <c r="B101" s="37"/>
      <c r="C101" s="26"/>
      <c r="D101" s="31" t="s">
        <v>227</v>
      </c>
      <c r="E101" s="39"/>
      <c r="F101" s="44"/>
      <c r="G101" s="114"/>
      <c r="H101" s="41"/>
      <c r="I101" s="41"/>
      <c r="J101" s="26"/>
    </row>
    <row r="102" spans="1:12" ht="51">
      <c r="A102" s="36"/>
      <c r="B102" s="37"/>
      <c r="C102" s="26"/>
      <c r="D102" s="31" t="s">
        <v>230</v>
      </c>
      <c r="E102" s="39"/>
      <c r="F102" s="44"/>
      <c r="G102" s="114"/>
      <c r="H102" s="41"/>
      <c r="I102" s="41"/>
      <c r="J102" s="26"/>
    </row>
    <row r="103" spans="1:12" ht="51">
      <c r="A103" s="36"/>
      <c r="B103" s="37"/>
      <c r="C103" s="26"/>
      <c r="D103" s="35" t="s">
        <v>228</v>
      </c>
      <c r="E103" s="39"/>
      <c r="F103" s="45"/>
      <c r="G103" s="46"/>
      <c r="H103" s="41"/>
      <c r="I103" s="41"/>
      <c r="J103" s="26"/>
    </row>
    <row r="104" spans="1:12" ht="127.5">
      <c r="A104" s="36"/>
      <c r="B104" s="37"/>
      <c r="C104" s="26"/>
      <c r="D104" s="35" t="s">
        <v>212</v>
      </c>
      <c r="E104" s="39"/>
      <c r="F104" s="45"/>
      <c r="G104" s="46"/>
      <c r="H104" s="41"/>
      <c r="I104" s="41"/>
      <c r="J104" s="26"/>
    </row>
    <row r="105" spans="1:12" ht="25.5">
      <c r="A105" s="36"/>
      <c r="B105" s="37"/>
      <c r="C105" s="26"/>
      <c r="D105" s="31" t="s">
        <v>182</v>
      </c>
      <c r="E105" s="39"/>
      <c r="F105" s="44" t="s">
        <v>15</v>
      </c>
      <c r="G105" s="114">
        <v>8</v>
      </c>
      <c r="H105" s="355"/>
      <c r="I105" s="41">
        <f>G105*H105</f>
        <v>0</v>
      </c>
      <c r="J105" s="26" t="s">
        <v>164</v>
      </c>
    </row>
    <row r="107" spans="1:12" ht="38.25">
      <c r="A107" s="36" t="s">
        <v>7</v>
      </c>
      <c r="B107" s="37" t="s">
        <v>184</v>
      </c>
      <c r="C107" s="26"/>
      <c r="D107" s="157" t="s">
        <v>259</v>
      </c>
      <c r="E107" s="39"/>
      <c r="F107" s="44"/>
      <c r="G107" s="114"/>
      <c r="H107" s="41"/>
      <c r="I107" s="41"/>
      <c r="J107" s="26"/>
    </row>
    <row r="108" spans="1:12" ht="38.25">
      <c r="A108" s="36"/>
      <c r="B108" s="37"/>
      <c r="C108" s="26"/>
      <c r="D108" s="35" t="s">
        <v>345</v>
      </c>
      <c r="E108" s="39"/>
      <c r="F108" s="44"/>
      <c r="G108" s="114"/>
      <c r="H108" s="41"/>
      <c r="I108" s="41"/>
      <c r="J108" s="26"/>
    </row>
    <row r="109" spans="1:12" ht="38.25">
      <c r="A109" s="36"/>
      <c r="B109" s="37"/>
      <c r="C109" s="26"/>
      <c r="D109" s="31" t="s">
        <v>227</v>
      </c>
      <c r="E109" s="39"/>
      <c r="F109" s="44"/>
      <c r="G109" s="114"/>
      <c r="H109" s="41"/>
      <c r="I109" s="41"/>
      <c r="J109" s="26"/>
    </row>
    <row r="110" spans="1:12" ht="51">
      <c r="A110" s="36"/>
      <c r="B110" s="37"/>
      <c r="C110" s="26"/>
      <c r="D110" s="31" t="s">
        <v>230</v>
      </c>
      <c r="E110" s="39"/>
      <c r="F110" s="44"/>
      <c r="G110" s="114"/>
      <c r="H110" s="41"/>
      <c r="I110" s="41"/>
      <c r="J110" s="26"/>
    </row>
    <row r="111" spans="1:12" ht="51">
      <c r="A111" s="36"/>
      <c r="B111" s="37"/>
      <c r="C111" s="26"/>
      <c r="D111" s="35" t="s">
        <v>228</v>
      </c>
      <c r="E111" s="39"/>
      <c r="F111" s="45"/>
      <c r="G111" s="46"/>
      <c r="H111" s="41"/>
      <c r="I111" s="41"/>
      <c r="J111" s="26"/>
    </row>
    <row r="112" spans="1:12" ht="127.5">
      <c r="A112" s="36"/>
      <c r="B112" s="37"/>
      <c r="C112" s="26"/>
      <c r="D112" s="35" t="s">
        <v>212</v>
      </c>
      <c r="E112" s="39"/>
      <c r="F112" s="45"/>
      <c r="G112" s="46"/>
      <c r="H112" s="41"/>
      <c r="I112" s="41"/>
      <c r="J112" s="26"/>
    </row>
    <row r="113" spans="1:10" ht="25.5">
      <c r="A113" s="36"/>
      <c r="B113" s="37"/>
      <c r="C113" s="26"/>
      <c r="D113" s="31" t="s">
        <v>182</v>
      </c>
      <c r="E113" s="39"/>
      <c r="F113" s="44" t="s">
        <v>15</v>
      </c>
      <c r="G113" s="114">
        <v>8</v>
      </c>
      <c r="H113" s="355"/>
      <c r="I113" s="41">
        <f>G113*H113</f>
        <v>0</v>
      </c>
      <c r="J113" s="26" t="s">
        <v>164</v>
      </c>
    </row>
    <row r="115" spans="1:10" ht="38.25">
      <c r="A115" s="36" t="s">
        <v>7</v>
      </c>
      <c r="B115" s="37" t="s">
        <v>231</v>
      </c>
      <c r="C115" s="26"/>
      <c r="D115" s="157" t="s">
        <v>308</v>
      </c>
      <c r="E115" s="39"/>
      <c r="F115" s="44"/>
      <c r="G115" s="114"/>
      <c r="H115" s="41"/>
      <c r="I115" s="41"/>
      <c r="J115" s="26"/>
    </row>
    <row r="116" spans="1:10" ht="25.5">
      <c r="A116" s="36"/>
      <c r="B116" s="37"/>
      <c r="C116" s="26"/>
      <c r="D116" s="35" t="s">
        <v>344</v>
      </c>
      <c r="E116" s="39"/>
      <c r="F116" s="44"/>
      <c r="G116" s="114"/>
      <c r="H116" s="41"/>
      <c r="I116" s="41"/>
      <c r="J116" s="26"/>
    </row>
    <row r="117" spans="1:10" ht="41.25" customHeight="1">
      <c r="A117" s="36"/>
      <c r="B117" s="37"/>
      <c r="C117" s="26"/>
      <c r="D117" s="31" t="s">
        <v>227</v>
      </c>
      <c r="E117" s="39"/>
      <c r="F117" s="44"/>
      <c r="G117" s="114"/>
      <c r="H117" s="41"/>
      <c r="I117" s="41"/>
      <c r="J117" s="26"/>
    </row>
    <row r="118" spans="1:10" ht="51">
      <c r="A118" s="36"/>
      <c r="B118" s="37"/>
      <c r="C118" s="26"/>
      <c r="D118" s="31" t="s">
        <v>232</v>
      </c>
      <c r="E118" s="39"/>
      <c r="F118" s="44"/>
      <c r="G118" s="114"/>
      <c r="H118" s="41"/>
      <c r="I118" s="41"/>
      <c r="J118" s="26"/>
    </row>
    <row r="119" spans="1:10" ht="51">
      <c r="A119" s="36"/>
      <c r="B119" s="37"/>
      <c r="C119" s="26"/>
      <c r="D119" s="35" t="s">
        <v>228</v>
      </c>
      <c r="E119" s="39"/>
      <c r="F119" s="45"/>
      <c r="G119" s="46"/>
      <c r="H119" s="41"/>
      <c r="I119" s="41"/>
      <c r="J119" s="26"/>
    </row>
    <row r="120" spans="1:10" ht="127.5">
      <c r="A120" s="36"/>
      <c r="B120" s="37"/>
      <c r="C120" s="26"/>
      <c r="D120" s="35" t="s">
        <v>212</v>
      </c>
      <c r="E120" s="39"/>
      <c r="F120" s="45"/>
      <c r="G120" s="46"/>
      <c r="H120" s="41"/>
      <c r="I120" s="41"/>
      <c r="J120" s="26"/>
    </row>
    <row r="121" spans="1:10" ht="25.5">
      <c r="A121" s="36"/>
      <c r="B121" s="37"/>
      <c r="C121" s="26"/>
      <c r="D121" s="31" t="s">
        <v>182</v>
      </c>
      <c r="E121" s="39"/>
      <c r="F121" s="44" t="s">
        <v>15</v>
      </c>
      <c r="G121" s="114">
        <v>2</v>
      </c>
      <c r="H121" s="355"/>
      <c r="I121" s="41">
        <f>G121*H121</f>
        <v>0</v>
      </c>
      <c r="J121" s="26" t="s">
        <v>164</v>
      </c>
    </row>
    <row r="123" spans="1:10" ht="38.25">
      <c r="A123" s="36" t="s">
        <v>7</v>
      </c>
      <c r="B123" s="37" t="s">
        <v>233</v>
      </c>
      <c r="C123" s="26"/>
      <c r="D123" s="157" t="s">
        <v>308</v>
      </c>
      <c r="E123" s="39"/>
      <c r="F123" s="44"/>
      <c r="G123" s="114"/>
      <c r="H123" s="41"/>
      <c r="I123" s="41"/>
      <c r="J123" s="26"/>
    </row>
    <row r="124" spans="1:10" ht="25.5">
      <c r="A124" s="36"/>
      <c r="B124" s="37"/>
      <c r="C124" s="26"/>
      <c r="D124" s="35" t="s">
        <v>343</v>
      </c>
      <c r="E124" s="39"/>
      <c r="F124" s="44"/>
      <c r="G124" s="114"/>
      <c r="H124" s="41"/>
      <c r="I124" s="41"/>
      <c r="J124" s="26"/>
    </row>
    <row r="125" spans="1:10" ht="42.75" customHeight="1">
      <c r="A125" s="36"/>
      <c r="B125" s="37"/>
      <c r="C125" s="26"/>
      <c r="D125" s="31" t="s">
        <v>227</v>
      </c>
      <c r="E125" s="39"/>
      <c r="F125" s="44"/>
      <c r="G125" s="114"/>
      <c r="H125" s="41"/>
      <c r="I125" s="41"/>
      <c r="J125" s="26"/>
    </row>
    <row r="126" spans="1:10" ht="54" customHeight="1">
      <c r="A126" s="36"/>
      <c r="B126" s="37"/>
      <c r="C126" s="26"/>
      <c r="D126" s="31" t="s">
        <v>232</v>
      </c>
      <c r="E126" s="39"/>
      <c r="F126" s="44"/>
      <c r="G126" s="114"/>
      <c r="H126" s="41"/>
      <c r="I126" s="41"/>
      <c r="J126" s="26"/>
    </row>
    <row r="127" spans="1:10" ht="51">
      <c r="A127" s="36"/>
      <c r="B127" s="37"/>
      <c r="C127" s="26"/>
      <c r="D127" s="35" t="s">
        <v>228</v>
      </c>
      <c r="E127" s="39"/>
      <c r="F127" s="45"/>
      <c r="G127" s="46"/>
      <c r="H127" s="41"/>
      <c r="I127" s="41"/>
      <c r="J127" s="26"/>
    </row>
    <row r="128" spans="1:10" ht="133.5" customHeight="1">
      <c r="A128" s="36"/>
      <c r="B128" s="37"/>
      <c r="C128" s="26"/>
      <c r="D128" s="35" t="s">
        <v>212</v>
      </c>
      <c r="E128" s="39"/>
      <c r="F128" s="45"/>
      <c r="G128" s="46"/>
      <c r="H128" s="41"/>
      <c r="I128" s="41"/>
      <c r="J128" s="26"/>
    </row>
    <row r="129" spans="1:10" ht="25.5">
      <c r="A129" s="36"/>
      <c r="B129" s="37"/>
      <c r="C129" s="26"/>
      <c r="D129" s="31" t="s">
        <v>182</v>
      </c>
      <c r="E129" s="39"/>
      <c r="F129" s="44" t="s">
        <v>15</v>
      </c>
      <c r="G129" s="114">
        <v>1</v>
      </c>
      <c r="H129" s="355"/>
      <c r="I129" s="41">
        <f>G129*H129</f>
        <v>0</v>
      </c>
      <c r="J129" s="26" t="s">
        <v>164</v>
      </c>
    </row>
    <row r="131" spans="1:10" ht="38.25">
      <c r="A131" s="36" t="s">
        <v>7</v>
      </c>
      <c r="B131" s="37" t="s">
        <v>234</v>
      </c>
      <c r="C131" s="26"/>
      <c r="D131" s="157" t="s">
        <v>309</v>
      </c>
      <c r="E131" s="39"/>
      <c r="F131" s="44"/>
      <c r="G131" s="114"/>
      <c r="H131" s="41"/>
      <c r="I131" s="41"/>
      <c r="J131" s="26"/>
    </row>
    <row r="132" spans="1:10" ht="25.5">
      <c r="A132" s="36"/>
      <c r="B132" s="37"/>
      <c r="C132" s="26"/>
      <c r="D132" s="35" t="s">
        <v>342</v>
      </c>
      <c r="E132" s="39"/>
      <c r="F132" s="44"/>
      <c r="G132" s="114"/>
      <c r="H132" s="41"/>
      <c r="I132" s="41"/>
      <c r="J132" s="26"/>
    </row>
    <row r="133" spans="1:10" ht="38.25">
      <c r="A133" s="36"/>
      <c r="B133" s="37"/>
      <c r="C133" s="26"/>
      <c r="D133" s="31" t="s">
        <v>227</v>
      </c>
      <c r="E133" s="39"/>
      <c r="F133" s="44"/>
      <c r="G133" s="114"/>
      <c r="H133" s="41"/>
      <c r="I133" s="41"/>
      <c r="J133" s="26"/>
    </row>
    <row r="134" spans="1:10" ht="51">
      <c r="A134" s="36"/>
      <c r="B134" s="37"/>
      <c r="C134" s="26"/>
      <c r="D134" s="31" t="s">
        <v>232</v>
      </c>
      <c r="E134" s="39"/>
      <c r="F134" s="44"/>
      <c r="G134" s="114"/>
      <c r="H134" s="41"/>
      <c r="I134" s="41"/>
      <c r="J134" s="26"/>
    </row>
    <row r="135" spans="1:10" ht="51">
      <c r="A135" s="36"/>
      <c r="B135" s="37"/>
      <c r="C135" s="26"/>
      <c r="D135" s="35" t="s">
        <v>228</v>
      </c>
      <c r="E135" s="39"/>
      <c r="F135" s="45"/>
      <c r="G135" s="46"/>
      <c r="H135" s="41"/>
      <c r="I135" s="41"/>
      <c r="J135" s="26"/>
    </row>
    <row r="136" spans="1:10" ht="127.5">
      <c r="A136" s="36"/>
      <c r="B136" s="37"/>
      <c r="C136" s="26"/>
      <c r="D136" s="35" t="s">
        <v>212</v>
      </c>
      <c r="E136" s="39"/>
      <c r="F136" s="45"/>
      <c r="G136" s="46"/>
      <c r="H136" s="41"/>
      <c r="I136" s="41"/>
      <c r="J136" s="26"/>
    </row>
    <row r="137" spans="1:10" ht="25.5">
      <c r="A137" s="36"/>
      <c r="B137" s="37"/>
      <c r="C137" s="26"/>
      <c r="D137" s="31" t="s">
        <v>182</v>
      </c>
      <c r="E137" s="39"/>
      <c r="F137" s="44" t="s">
        <v>15</v>
      </c>
      <c r="G137" s="114">
        <v>4</v>
      </c>
      <c r="H137" s="355"/>
      <c r="I137" s="41">
        <f>G137*H137</f>
        <v>0</v>
      </c>
      <c r="J137" s="26" t="s">
        <v>164</v>
      </c>
    </row>
    <row r="139" spans="1:10" ht="38.25">
      <c r="A139" s="36" t="s">
        <v>7</v>
      </c>
      <c r="B139" s="37" t="s">
        <v>235</v>
      </c>
      <c r="C139" s="26"/>
      <c r="D139" s="157" t="s">
        <v>260</v>
      </c>
      <c r="E139" s="39"/>
      <c r="F139" s="44"/>
      <c r="G139" s="114"/>
      <c r="H139" s="41"/>
      <c r="I139" s="41"/>
      <c r="J139" s="26"/>
    </row>
    <row r="140" spans="1:10" ht="25.5">
      <c r="A140" s="36"/>
      <c r="B140" s="37"/>
      <c r="C140" s="26"/>
      <c r="D140" s="35" t="s">
        <v>341</v>
      </c>
      <c r="E140" s="39"/>
      <c r="F140" s="44"/>
      <c r="G140" s="114"/>
      <c r="H140" s="41"/>
      <c r="I140" s="41"/>
      <c r="J140" s="26"/>
    </row>
    <row r="141" spans="1:10" ht="38.25">
      <c r="A141" s="36"/>
      <c r="B141" s="37"/>
      <c r="C141" s="26"/>
      <c r="D141" s="31" t="s">
        <v>227</v>
      </c>
      <c r="E141" s="39"/>
      <c r="F141" s="44"/>
      <c r="G141" s="114"/>
      <c r="H141" s="41"/>
      <c r="I141" s="41"/>
      <c r="J141" s="26"/>
    </row>
    <row r="142" spans="1:10" ht="51">
      <c r="A142" s="36"/>
      <c r="B142" s="37"/>
      <c r="C142" s="26"/>
      <c r="D142" s="31" t="s">
        <v>232</v>
      </c>
      <c r="E142" s="39"/>
      <c r="F142" s="44"/>
      <c r="G142" s="114"/>
      <c r="H142" s="41"/>
      <c r="I142" s="41"/>
      <c r="J142" s="26"/>
    </row>
    <row r="143" spans="1:10" ht="51">
      <c r="A143" s="36"/>
      <c r="B143" s="37"/>
      <c r="C143" s="26"/>
      <c r="D143" s="35" t="s">
        <v>228</v>
      </c>
      <c r="E143" s="39"/>
      <c r="F143" s="45"/>
      <c r="G143" s="46"/>
      <c r="H143" s="41"/>
      <c r="I143" s="41"/>
      <c r="J143" s="26"/>
    </row>
    <row r="144" spans="1:10" ht="127.5">
      <c r="A144" s="36"/>
      <c r="B144" s="37"/>
      <c r="C144" s="26"/>
      <c r="D144" s="35" t="s">
        <v>212</v>
      </c>
      <c r="E144" s="39"/>
      <c r="F144" s="45"/>
      <c r="G144" s="46"/>
      <c r="H144" s="41"/>
      <c r="I144" s="41"/>
      <c r="J144" s="26"/>
    </row>
    <row r="145" spans="1:10" ht="25.5">
      <c r="A145" s="36"/>
      <c r="B145" s="37"/>
      <c r="C145" s="26"/>
      <c r="D145" s="31" t="s">
        <v>182</v>
      </c>
      <c r="E145" s="39"/>
      <c r="F145" s="44" t="s">
        <v>15</v>
      </c>
      <c r="G145" s="114">
        <v>1</v>
      </c>
      <c r="H145" s="355"/>
      <c r="I145" s="41">
        <f>G145*H145</f>
        <v>0</v>
      </c>
      <c r="J145" s="26" t="s">
        <v>164</v>
      </c>
    </row>
    <row r="147" spans="1:10" ht="38.25">
      <c r="A147" s="36" t="s">
        <v>7</v>
      </c>
      <c r="B147" s="37" t="s">
        <v>236</v>
      </c>
      <c r="C147" s="26"/>
      <c r="D147" s="157" t="s">
        <v>261</v>
      </c>
      <c r="E147" s="39"/>
      <c r="F147" s="44"/>
      <c r="G147" s="114"/>
      <c r="H147" s="41"/>
      <c r="I147" s="41"/>
      <c r="J147" s="26"/>
    </row>
    <row r="148" spans="1:10" ht="25.5">
      <c r="A148" s="36"/>
      <c r="B148" s="37"/>
      <c r="C148" s="26"/>
      <c r="D148" s="35" t="s">
        <v>340</v>
      </c>
      <c r="E148" s="39"/>
      <c r="F148" s="44"/>
      <c r="G148" s="114"/>
      <c r="H148" s="41"/>
      <c r="I148" s="41"/>
      <c r="J148" s="26"/>
    </row>
    <row r="149" spans="1:10" ht="38.25">
      <c r="A149" s="36"/>
      <c r="B149" s="37"/>
      <c r="C149" s="26"/>
      <c r="D149" s="31" t="s">
        <v>227</v>
      </c>
      <c r="E149" s="39"/>
      <c r="F149" s="44"/>
      <c r="G149" s="114"/>
      <c r="H149" s="41"/>
      <c r="I149" s="41"/>
      <c r="J149" s="26"/>
    </row>
    <row r="150" spans="1:10" ht="38.25">
      <c r="A150" s="36"/>
      <c r="B150" s="37"/>
      <c r="C150" s="26"/>
      <c r="D150" s="31" t="s">
        <v>338</v>
      </c>
      <c r="E150" s="39"/>
      <c r="F150" s="44"/>
      <c r="G150" s="114"/>
      <c r="H150" s="41"/>
      <c r="I150" s="41"/>
      <c r="J150" s="26"/>
    </row>
    <row r="151" spans="1:10" ht="51">
      <c r="A151" s="36"/>
      <c r="B151" s="37"/>
      <c r="C151" s="26"/>
      <c r="D151" s="35" t="s">
        <v>228</v>
      </c>
      <c r="E151" s="39"/>
      <c r="F151" s="45"/>
      <c r="G151" s="46"/>
      <c r="H151" s="41"/>
      <c r="I151" s="41"/>
      <c r="J151" s="26"/>
    </row>
    <row r="152" spans="1:10" ht="127.5">
      <c r="A152" s="36"/>
      <c r="B152" s="37"/>
      <c r="C152" s="26"/>
      <c r="D152" s="35" t="s">
        <v>229</v>
      </c>
      <c r="E152" s="39"/>
      <c r="F152" s="45"/>
      <c r="G152" s="46"/>
      <c r="H152" s="41"/>
      <c r="I152" s="41"/>
      <c r="J152" s="26"/>
    </row>
    <row r="153" spans="1:10" ht="25.5">
      <c r="A153" s="36"/>
      <c r="B153" s="37"/>
      <c r="C153" s="26"/>
      <c r="D153" s="31" t="s">
        <v>182</v>
      </c>
      <c r="E153" s="39"/>
      <c r="F153" s="44" t="s">
        <v>15</v>
      </c>
      <c r="G153" s="114">
        <v>1</v>
      </c>
      <c r="H153" s="355"/>
      <c r="I153" s="41">
        <f>G153*H153</f>
        <v>0</v>
      </c>
      <c r="J153" s="26" t="s">
        <v>164</v>
      </c>
    </row>
    <row r="155" spans="1:10" ht="38.25">
      <c r="A155" s="36" t="s">
        <v>7</v>
      </c>
      <c r="B155" s="37" t="s">
        <v>238</v>
      </c>
      <c r="C155" s="26"/>
      <c r="D155" s="157" t="s">
        <v>262</v>
      </c>
      <c r="E155" s="39"/>
      <c r="F155" s="44"/>
      <c r="G155" s="114"/>
      <c r="H155" s="41"/>
      <c r="I155" s="41"/>
      <c r="J155" s="26"/>
    </row>
    <row r="156" spans="1:10" ht="25.5">
      <c r="A156" s="36"/>
      <c r="B156" s="37"/>
      <c r="C156" s="26"/>
      <c r="D156" s="35" t="s">
        <v>339</v>
      </c>
      <c r="E156" s="39"/>
      <c r="F156" s="44"/>
      <c r="G156" s="114"/>
      <c r="H156" s="41"/>
      <c r="I156" s="41"/>
      <c r="J156" s="26"/>
    </row>
    <row r="157" spans="1:10" ht="38.25">
      <c r="A157" s="36"/>
      <c r="B157" s="37"/>
      <c r="C157" s="26"/>
      <c r="D157" s="31" t="s">
        <v>227</v>
      </c>
      <c r="E157" s="39"/>
      <c r="F157" s="44"/>
      <c r="G157" s="114"/>
      <c r="H157" s="41"/>
      <c r="I157" s="41"/>
      <c r="J157" s="26"/>
    </row>
    <row r="158" spans="1:10" ht="38.25">
      <c r="A158" s="36"/>
      <c r="B158" s="37"/>
      <c r="C158" s="26"/>
      <c r="D158" s="31" t="s">
        <v>338</v>
      </c>
      <c r="E158" s="39"/>
      <c r="F158" s="44"/>
      <c r="G158" s="114"/>
      <c r="H158" s="41"/>
      <c r="I158" s="41"/>
      <c r="J158" s="26"/>
    </row>
    <row r="159" spans="1:10" ht="51">
      <c r="A159" s="36"/>
      <c r="B159" s="37"/>
      <c r="C159" s="26"/>
      <c r="D159" s="35" t="s">
        <v>228</v>
      </c>
      <c r="E159" s="39"/>
      <c r="F159" s="45"/>
      <c r="G159" s="46"/>
      <c r="H159" s="41"/>
      <c r="I159" s="41"/>
      <c r="J159" s="26"/>
    </row>
    <row r="160" spans="1:10" ht="127.5">
      <c r="A160" s="36"/>
      <c r="B160" s="37"/>
      <c r="C160" s="26"/>
      <c r="D160" s="35" t="s">
        <v>229</v>
      </c>
      <c r="E160" s="39"/>
      <c r="F160" s="45"/>
      <c r="G160" s="46"/>
      <c r="H160" s="41"/>
      <c r="I160" s="41"/>
      <c r="J160" s="26"/>
    </row>
    <row r="161" spans="1:10" ht="29.25" customHeight="1">
      <c r="A161" s="36"/>
      <c r="B161" s="37"/>
      <c r="C161" s="26"/>
      <c r="D161" s="31" t="s">
        <v>182</v>
      </c>
      <c r="E161" s="39"/>
      <c r="F161" s="44" t="s">
        <v>15</v>
      </c>
      <c r="G161" s="114">
        <v>1</v>
      </c>
      <c r="H161" s="355"/>
      <c r="I161" s="41">
        <f>G161*H161</f>
        <v>0</v>
      </c>
      <c r="J161" s="26" t="s">
        <v>164</v>
      </c>
    </row>
    <row r="163" spans="1:10" ht="38.25">
      <c r="A163" s="36" t="s">
        <v>7</v>
      </c>
      <c r="B163" s="37" t="s">
        <v>240</v>
      </c>
      <c r="C163" s="26"/>
      <c r="D163" s="157" t="s">
        <v>263</v>
      </c>
      <c r="E163" s="39"/>
      <c r="F163" s="44"/>
      <c r="G163" s="114"/>
      <c r="H163" s="41"/>
      <c r="I163" s="41"/>
      <c r="J163" s="26"/>
    </row>
    <row r="164" spans="1:10" ht="25.5">
      <c r="A164" s="36"/>
      <c r="B164" s="37"/>
      <c r="C164" s="26"/>
      <c r="D164" s="35" t="s">
        <v>337</v>
      </c>
      <c r="E164" s="39"/>
      <c r="F164" s="44"/>
      <c r="G164" s="114"/>
      <c r="H164" s="41"/>
      <c r="I164" s="41"/>
      <c r="J164" s="26"/>
    </row>
    <row r="165" spans="1:10" ht="38.25">
      <c r="A165" s="36"/>
      <c r="B165" s="37"/>
      <c r="C165" s="26"/>
      <c r="D165" s="31" t="s">
        <v>227</v>
      </c>
      <c r="E165" s="39"/>
      <c r="F165" s="44"/>
      <c r="G165" s="114"/>
      <c r="H165" s="41"/>
      <c r="I165" s="41"/>
      <c r="J165" s="26"/>
    </row>
    <row r="166" spans="1:10" ht="38.25">
      <c r="A166" s="36"/>
      <c r="B166" s="37"/>
      <c r="C166" s="26"/>
      <c r="D166" s="31" t="s">
        <v>237</v>
      </c>
      <c r="E166" s="39"/>
      <c r="F166" s="44"/>
      <c r="G166" s="114"/>
      <c r="H166" s="41"/>
      <c r="I166" s="41"/>
      <c r="J166" s="26"/>
    </row>
    <row r="167" spans="1:10" ht="51">
      <c r="A167" s="36"/>
      <c r="B167" s="37"/>
      <c r="C167" s="26"/>
      <c r="D167" s="35" t="s">
        <v>228</v>
      </c>
      <c r="E167" s="39"/>
      <c r="F167" s="45"/>
      <c r="G167" s="46"/>
      <c r="H167" s="41"/>
      <c r="I167" s="41"/>
      <c r="J167" s="26"/>
    </row>
    <row r="168" spans="1:10" ht="127.5">
      <c r="A168" s="36"/>
      <c r="B168" s="37"/>
      <c r="C168" s="26"/>
      <c r="D168" s="35" t="s">
        <v>229</v>
      </c>
      <c r="E168" s="39"/>
      <c r="F168" s="45"/>
      <c r="G168" s="46"/>
      <c r="H168" s="41"/>
      <c r="I168" s="41"/>
      <c r="J168" s="26"/>
    </row>
    <row r="169" spans="1:10" ht="25.5">
      <c r="A169" s="36"/>
      <c r="B169" s="37"/>
      <c r="C169" s="26"/>
      <c r="D169" s="31" t="s">
        <v>182</v>
      </c>
      <c r="E169" s="39"/>
      <c r="F169" s="44" t="s">
        <v>15</v>
      </c>
      <c r="G169" s="114">
        <v>1</v>
      </c>
      <c r="H169" s="355"/>
      <c r="I169" s="41">
        <f>G169*H169</f>
        <v>0</v>
      </c>
      <c r="J169" s="26" t="s">
        <v>164</v>
      </c>
    </row>
    <row r="171" spans="1:10" ht="38.25">
      <c r="A171" s="36" t="s">
        <v>7</v>
      </c>
      <c r="B171" s="37" t="s">
        <v>310</v>
      </c>
      <c r="C171" s="26"/>
      <c r="D171" s="157" t="s">
        <v>264</v>
      </c>
      <c r="E171" s="39"/>
      <c r="F171" s="44"/>
      <c r="G171" s="114"/>
      <c r="H171" s="41"/>
      <c r="I171" s="41"/>
      <c r="J171" s="26"/>
    </row>
    <row r="172" spans="1:10" ht="25.5">
      <c r="A172" s="36"/>
      <c r="B172" s="37"/>
      <c r="C172" s="26"/>
      <c r="D172" s="35" t="s">
        <v>336</v>
      </c>
      <c r="E172" s="39"/>
      <c r="F172" s="44"/>
      <c r="G172" s="114"/>
      <c r="H172" s="41"/>
      <c r="I172" s="41"/>
      <c r="J172" s="26"/>
    </row>
    <row r="173" spans="1:10" ht="38.25">
      <c r="A173" s="36"/>
      <c r="B173" s="37"/>
      <c r="C173" s="26"/>
      <c r="D173" s="31" t="s">
        <v>227</v>
      </c>
      <c r="E173" s="39"/>
      <c r="F173" s="44"/>
      <c r="G173" s="114"/>
      <c r="H173" s="41"/>
      <c r="I173" s="41"/>
      <c r="J173" s="26"/>
    </row>
    <row r="174" spans="1:10" ht="38.25">
      <c r="A174" s="36"/>
      <c r="B174" s="37"/>
      <c r="C174" s="26"/>
      <c r="D174" s="31" t="s">
        <v>239</v>
      </c>
      <c r="E174" s="39"/>
      <c r="F174" s="44"/>
      <c r="G174" s="114"/>
      <c r="H174" s="41"/>
      <c r="I174" s="41"/>
      <c r="J174" s="26"/>
    </row>
    <row r="175" spans="1:10" ht="51">
      <c r="A175" s="36"/>
      <c r="B175" s="37"/>
      <c r="C175" s="26"/>
      <c r="D175" s="35" t="s">
        <v>228</v>
      </c>
      <c r="E175" s="39"/>
      <c r="F175" s="45"/>
      <c r="G175" s="46"/>
      <c r="H175" s="41"/>
      <c r="I175" s="41"/>
      <c r="J175" s="26"/>
    </row>
    <row r="176" spans="1:10" ht="127.5">
      <c r="A176" s="36"/>
      <c r="B176" s="37"/>
      <c r="C176" s="26"/>
      <c r="D176" s="35" t="s">
        <v>229</v>
      </c>
      <c r="E176" s="39"/>
      <c r="F176" s="45"/>
      <c r="G176" s="46"/>
      <c r="H176" s="41"/>
      <c r="I176" s="41"/>
      <c r="J176" s="26"/>
    </row>
    <row r="177" spans="1:10" ht="25.5">
      <c r="A177" s="36"/>
      <c r="B177" s="37"/>
      <c r="C177" s="26"/>
      <c r="D177" s="31" t="s">
        <v>182</v>
      </c>
      <c r="E177" s="39"/>
      <c r="F177" s="44" t="s">
        <v>15</v>
      </c>
      <c r="G177" s="114">
        <v>1</v>
      </c>
      <c r="H177" s="355"/>
      <c r="I177" s="41">
        <f>G177*H177</f>
        <v>0</v>
      </c>
      <c r="J177" s="26" t="s">
        <v>164</v>
      </c>
    </row>
    <row r="179" spans="1:10" ht="63.75">
      <c r="A179" s="36" t="s">
        <v>7</v>
      </c>
      <c r="B179" s="37" t="s">
        <v>311</v>
      </c>
      <c r="C179" s="26"/>
      <c r="D179" s="157" t="s">
        <v>265</v>
      </c>
      <c r="E179" s="39"/>
      <c r="F179" s="44" t="s">
        <v>15</v>
      </c>
      <c r="G179" s="114">
        <f>SUM(G25:G177)</f>
        <v>104</v>
      </c>
      <c r="H179" s="355"/>
      <c r="I179" s="41">
        <f>G179*H179</f>
        <v>0</v>
      </c>
      <c r="J179" s="26" t="s">
        <v>164</v>
      </c>
    </row>
    <row r="180" spans="1:10" ht="13.5" thickBot="1">
      <c r="A180" s="61"/>
      <c r="B180" s="64"/>
      <c r="C180" s="55"/>
      <c r="D180" s="56"/>
      <c r="E180" s="65"/>
      <c r="F180" s="66"/>
      <c r="G180" s="67"/>
      <c r="H180" s="68"/>
      <c r="I180" s="68"/>
      <c r="J180" s="26"/>
    </row>
    <row r="181" spans="1:10" ht="18.75">
      <c r="A181" s="69" t="s">
        <v>175</v>
      </c>
      <c r="B181" s="53"/>
      <c r="C181" s="53"/>
      <c r="D181" s="54" t="s">
        <v>210</v>
      </c>
      <c r="E181" s="42"/>
      <c r="F181" s="47"/>
      <c r="G181" s="59"/>
      <c r="H181" s="60"/>
      <c r="I181" s="60">
        <f>SUM(I5:I179)</f>
        <v>0</v>
      </c>
      <c r="J181" s="26" t="s">
        <v>164</v>
      </c>
    </row>
  </sheetData>
  <sheetProtection password="CC1A" sheet="1" objects="1" scenarios="1"/>
  <pageMargins left="0.70866141732283472" right="0.70866141732283472" top="0.74803149606299213" bottom="0.74803149606299213" header="0.31496062992125984" footer="0.31496062992125984"/>
  <pageSetup paperSize="9" scale="76"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showZeros="0" topLeftCell="A11" zoomScale="110" zoomScaleNormal="110" workbookViewId="0">
      <selection activeCell="H24" sqref="H24"/>
    </sheetView>
  </sheetViews>
  <sheetFormatPr defaultRowHeight="12.75"/>
  <cols>
    <col min="1" max="1" width="4.140625" customWidth="1"/>
    <col min="2" max="2" width="3.7109375" customWidth="1"/>
    <col min="3" max="3" width="2.42578125" customWidth="1"/>
    <col min="4" max="4" width="56.7109375" customWidth="1"/>
    <col min="5" max="5" width="4.85546875" customWidth="1"/>
    <col min="6" max="6" width="7.85546875" customWidth="1"/>
    <col min="7" max="7" width="10" style="15" customWidth="1"/>
    <col min="8" max="8" width="8.7109375" style="15" customWidth="1"/>
    <col min="9" max="9" width="13.7109375" style="15" bestFit="1" customWidth="1"/>
    <col min="10" max="10" width="4" customWidth="1"/>
    <col min="12" max="12" width="9.140625" customWidth="1"/>
  </cols>
  <sheetData>
    <row r="1" spans="1:10" ht="21" customHeight="1" thickTop="1" thickBot="1">
      <c r="A1" s="79" t="s">
        <v>176</v>
      </c>
      <c r="B1" s="80"/>
      <c r="C1" s="81"/>
      <c r="D1" s="84" t="s">
        <v>209</v>
      </c>
      <c r="E1" s="39"/>
      <c r="F1" s="45"/>
      <c r="G1" s="46"/>
      <c r="H1" s="41"/>
      <c r="I1" s="41"/>
      <c r="J1" s="26"/>
    </row>
    <row r="2" spans="1:10" ht="13.5" thickTop="1">
      <c r="A2" s="36"/>
      <c r="B2" s="37"/>
      <c r="C2" s="26"/>
      <c r="D2" s="35"/>
      <c r="E2" s="39"/>
      <c r="F2" s="45"/>
      <c r="G2" s="46"/>
      <c r="H2" s="41"/>
      <c r="I2" s="41"/>
      <c r="J2" s="26"/>
    </row>
    <row r="3" spans="1:10" ht="25.5">
      <c r="A3" s="36"/>
      <c r="B3" s="37"/>
      <c r="C3" s="26"/>
      <c r="D3" s="35"/>
      <c r="E3" s="39"/>
      <c r="F3" s="87" t="s">
        <v>30</v>
      </c>
      <c r="G3" s="118" t="s">
        <v>31</v>
      </c>
      <c r="H3" s="119"/>
      <c r="I3" s="119" t="s">
        <v>165</v>
      </c>
      <c r="J3" s="26"/>
    </row>
    <row r="4" spans="1:10" s="26" customFormat="1" ht="107.25" customHeight="1">
      <c r="A4" s="28" t="s">
        <v>7</v>
      </c>
      <c r="B4" s="29" t="s">
        <v>2</v>
      </c>
      <c r="C4" s="30"/>
      <c r="D4" s="85" t="s">
        <v>266</v>
      </c>
      <c r="F4" s="43" t="s">
        <v>11</v>
      </c>
      <c r="G4" s="145">
        <f>1119.35*1.05</f>
        <v>1175.32</v>
      </c>
      <c r="H4" s="362"/>
      <c r="I4" s="41">
        <f>G4*H4</f>
        <v>0</v>
      </c>
      <c r="J4" s="26" t="s">
        <v>164</v>
      </c>
    </row>
    <row r="5" spans="1:10">
      <c r="A5" s="36"/>
      <c r="B5" s="37"/>
      <c r="C5" s="26"/>
      <c r="D5" s="35"/>
      <c r="E5" s="39"/>
      <c r="F5" s="87"/>
      <c r="G5" s="118"/>
      <c r="H5" s="148"/>
      <c r="I5" s="119"/>
      <c r="J5" s="26"/>
    </row>
    <row r="6" spans="1:10" s="26" customFormat="1" ht="51">
      <c r="A6" s="28" t="s">
        <v>7</v>
      </c>
      <c r="B6" s="29" t="s">
        <v>3</v>
      </c>
      <c r="C6" s="30"/>
      <c r="D6" s="85" t="s">
        <v>326</v>
      </c>
      <c r="F6" s="43" t="s">
        <v>11</v>
      </c>
      <c r="G6" s="145">
        <f>0.2*G4</f>
        <v>235.06</v>
      </c>
      <c r="H6" s="362"/>
      <c r="I6" s="41">
        <f>G6*H6</f>
        <v>0</v>
      </c>
      <c r="J6" s="26" t="s">
        <v>164</v>
      </c>
    </row>
    <row r="8" spans="1:10" ht="54" customHeight="1">
      <c r="A8" s="28" t="s">
        <v>7</v>
      </c>
      <c r="B8" s="29" t="s">
        <v>4</v>
      </c>
      <c r="D8" s="85" t="s">
        <v>327</v>
      </c>
      <c r="F8" s="43" t="s">
        <v>11</v>
      </c>
      <c r="G8" s="145">
        <f>G4*0.1</f>
        <v>117.53</v>
      </c>
      <c r="H8" s="362"/>
      <c r="I8" s="41">
        <f>G8*H8</f>
        <v>0</v>
      </c>
      <c r="J8" s="26" t="s">
        <v>164</v>
      </c>
    </row>
    <row r="10" spans="1:10" s="26" customFormat="1" ht="76.5">
      <c r="A10" s="28" t="s">
        <v>7</v>
      </c>
      <c r="B10" s="29" t="s">
        <v>5</v>
      </c>
      <c r="C10" s="30"/>
      <c r="D10" s="85" t="s">
        <v>328</v>
      </c>
      <c r="F10" s="43" t="s">
        <v>22</v>
      </c>
      <c r="G10" s="145">
        <v>397.55</v>
      </c>
      <c r="H10" s="362"/>
      <c r="I10" s="41">
        <f>G10*H10</f>
        <v>0</v>
      </c>
      <c r="J10" s="26" t="s">
        <v>164</v>
      </c>
    </row>
    <row r="11" spans="1:10">
      <c r="A11" s="36"/>
      <c r="B11" s="37"/>
      <c r="C11" s="26"/>
      <c r="D11" s="35"/>
      <c r="E11" s="39"/>
      <c r="F11" s="87"/>
      <c r="G11" s="118"/>
      <c r="H11" s="148"/>
      <c r="I11" s="119"/>
      <c r="J11" s="26"/>
    </row>
    <row r="12" spans="1:10" s="26" customFormat="1" ht="38.25">
      <c r="A12" s="129" t="s">
        <v>7</v>
      </c>
      <c r="B12" s="128" t="s">
        <v>6</v>
      </c>
      <c r="C12" s="124"/>
      <c r="D12" s="130" t="s">
        <v>329</v>
      </c>
      <c r="E12" s="124"/>
      <c r="F12" s="43" t="s">
        <v>11</v>
      </c>
      <c r="G12" s="146">
        <v>112.7</v>
      </c>
      <c r="H12" s="363"/>
      <c r="I12" s="41">
        <f>G12*H12</f>
        <v>0</v>
      </c>
      <c r="J12" s="26" t="s">
        <v>164</v>
      </c>
    </row>
    <row r="13" spans="1:10">
      <c r="A13" s="36"/>
      <c r="B13" s="37"/>
      <c r="C13" s="26"/>
      <c r="D13" s="35"/>
      <c r="E13" s="39"/>
      <c r="F13" s="87"/>
      <c r="G13" s="118"/>
      <c r="H13" s="119"/>
      <c r="I13" s="119"/>
      <c r="J13" s="26"/>
    </row>
    <row r="14" spans="1:10" s="26" customFormat="1" ht="51">
      <c r="A14" s="129" t="s">
        <v>7</v>
      </c>
      <c r="B14" s="128" t="s">
        <v>7</v>
      </c>
      <c r="C14" s="124"/>
      <c r="D14" s="130" t="s">
        <v>267</v>
      </c>
      <c r="E14" s="124"/>
      <c r="F14" s="43" t="s">
        <v>11</v>
      </c>
      <c r="G14" s="146">
        <v>22.32</v>
      </c>
      <c r="H14" s="363"/>
      <c r="I14" s="41">
        <f>G14*H14</f>
        <v>0</v>
      </c>
      <c r="J14" s="26" t="s">
        <v>164</v>
      </c>
    </row>
    <row r="15" spans="1:10" s="26" customFormat="1" ht="13.5" customHeight="1">
      <c r="A15" s="36"/>
      <c r="B15" s="37"/>
      <c r="D15" s="35"/>
      <c r="E15" s="39"/>
      <c r="F15" s="87"/>
      <c r="G15" s="118"/>
      <c r="H15" s="148"/>
      <c r="I15" s="148"/>
    </row>
    <row r="16" spans="1:10" s="26" customFormat="1" ht="38.25">
      <c r="A16" s="129" t="s">
        <v>7</v>
      </c>
      <c r="B16" s="128" t="s">
        <v>8</v>
      </c>
      <c r="C16" s="124"/>
      <c r="D16" s="130" t="s">
        <v>330</v>
      </c>
      <c r="E16" s="124"/>
      <c r="F16" s="43" t="s">
        <v>22</v>
      </c>
      <c r="G16" s="146">
        <v>152.35</v>
      </c>
      <c r="H16" s="363"/>
      <c r="I16" s="41">
        <f>G16*H16</f>
        <v>0</v>
      </c>
      <c r="J16" s="26" t="s">
        <v>164</v>
      </c>
    </row>
    <row r="17" spans="1:10" s="26" customFormat="1" ht="14.25" customHeight="1">
      <c r="A17" s="129"/>
      <c r="B17" s="128"/>
      <c r="C17" s="124"/>
      <c r="D17" s="130"/>
      <c r="E17" s="124"/>
      <c r="F17" s="43"/>
      <c r="G17" s="125"/>
      <c r="H17" s="126"/>
      <c r="I17" s="113"/>
    </row>
    <row r="18" spans="1:10" s="26" customFormat="1" ht="89.25">
      <c r="A18" s="129" t="s">
        <v>7</v>
      </c>
      <c r="B18" s="128" t="s">
        <v>13</v>
      </c>
      <c r="C18" s="124"/>
      <c r="D18" s="130" t="s">
        <v>268</v>
      </c>
      <c r="E18" s="124"/>
      <c r="F18" s="43" t="s">
        <v>11</v>
      </c>
      <c r="G18" s="146">
        <f>1119.35*1.05</f>
        <v>1175.32</v>
      </c>
      <c r="H18" s="363"/>
      <c r="I18" s="145">
        <f>G18*H18</f>
        <v>0</v>
      </c>
      <c r="J18" s="26" t="s">
        <v>164</v>
      </c>
    </row>
    <row r="19" spans="1:10" s="26" customFormat="1" ht="14.25" customHeight="1">
      <c r="A19" s="129"/>
      <c r="B19" s="128"/>
      <c r="C19" s="124"/>
      <c r="D19" s="130"/>
      <c r="E19" s="124"/>
      <c r="F19" s="43"/>
      <c r="G19" s="146"/>
      <c r="H19" s="147"/>
      <c r="I19" s="145"/>
    </row>
    <row r="20" spans="1:10" ht="63.75">
      <c r="A20" s="129" t="s">
        <v>7</v>
      </c>
      <c r="B20" s="128" t="s">
        <v>14</v>
      </c>
      <c r="C20" s="124"/>
      <c r="D20" s="130" t="s">
        <v>368</v>
      </c>
      <c r="E20" s="124"/>
    </row>
    <row r="21" spans="1:10">
      <c r="A21" s="129"/>
      <c r="B21" s="128"/>
      <c r="C21" s="124"/>
      <c r="D21" s="176"/>
      <c r="E21" s="124"/>
      <c r="F21" s="43"/>
      <c r="G21" s="125"/>
      <c r="H21" s="126"/>
      <c r="I21" s="113"/>
      <c r="J21" s="26"/>
    </row>
    <row r="22" spans="1:10">
      <c r="A22" s="129"/>
      <c r="B22" s="128"/>
      <c r="C22" s="124"/>
      <c r="D22" s="132" t="s">
        <v>299</v>
      </c>
      <c r="E22" s="124"/>
      <c r="F22" s="43" t="s">
        <v>11</v>
      </c>
      <c r="G22" s="146">
        <f>1119.35*1.05</f>
        <v>1175.32</v>
      </c>
      <c r="H22" s="363"/>
      <c r="I22" s="145">
        <f t="shared" ref="I22" si="0">G22*H22</f>
        <v>0</v>
      </c>
      <c r="J22" s="26" t="s">
        <v>164</v>
      </c>
    </row>
    <row r="23" spans="1:10">
      <c r="A23" s="129"/>
      <c r="B23" s="128"/>
      <c r="C23" s="124"/>
      <c r="D23" s="130"/>
      <c r="E23" s="124"/>
      <c r="F23" s="43"/>
      <c r="G23" s="125"/>
      <c r="H23" s="126"/>
      <c r="I23" s="113"/>
      <c r="J23" s="26"/>
    </row>
    <row r="24" spans="1:10" ht="25.5">
      <c r="A24" s="129" t="s">
        <v>7</v>
      </c>
      <c r="B24" s="128" t="s">
        <v>170</v>
      </c>
      <c r="D24" s="130" t="s">
        <v>331</v>
      </c>
      <c r="F24" s="43" t="s">
        <v>22</v>
      </c>
      <c r="G24" s="146">
        <v>152.35</v>
      </c>
      <c r="H24" s="363"/>
      <c r="I24" s="145">
        <f t="shared" ref="I24" si="1">G24*H24</f>
        <v>0</v>
      </c>
      <c r="J24" s="26" t="s">
        <v>164</v>
      </c>
    </row>
    <row r="25" spans="1:10" ht="13.5" thickBot="1">
      <c r="A25" s="61"/>
      <c r="B25" s="64"/>
      <c r="C25" s="55"/>
      <c r="D25" s="56"/>
      <c r="E25" s="65"/>
      <c r="F25" s="66"/>
      <c r="G25" s="67"/>
      <c r="H25" s="68"/>
      <c r="I25" s="68"/>
      <c r="J25" s="26"/>
    </row>
    <row r="26" spans="1:10" ht="18.75">
      <c r="A26" s="69" t="s">
        <v>176</v>
      </c>
      <c r="B26" s="53"/>
      <c r="C26" s="53"/>
      <c r="D26" s="54" t="s">
        <v>211</v>
      </c>
      <c r="E26" s="42"/>
      <c r="F26" s="47"/>
      <c r="G26" s="59"/>
      <c r="H26" s="60"/>
      <c r="I26" s="60">
        <f>SUM(I4:I24)</f>
        <v>0</v>
      </c>
      <c r="J26" s="26" t="s">
        <v>164</v>
      </c>
    </row>
    <row r="27" spans="1:10">
      <c r="D27" s="111"/>
    </row>
  </sheetData>
  <sheetProtection password="CC1A" sheet="1" objects="1" scenarios="1"/>
  <pageMargins left="0.70866141732283472" right="0.70866141732283472" top="0.74803149606299213" bottom="0.74803149606299213" header="0.31496062992125984" footer="0.31496062992125984"/>
  <pageSetup paperSize="9" scale="76"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NASLOVNICA</vt:lpstr>
      <vt:lpstr>Obrtnički radovi-rekapitulacija</vt:lpstr>
      <vt:lpstr>rušenje i demontaža</vt:lpstr>
      <vt:lpstr>zemljani radovi</vt:lpstr>
      <vt:lpstr>betonski i ab radovi</vt:lpstr>
      <vt:lpstr>zidarski radovi</vt:lpstr>
      <vt:lpstr>izolaterski radovi</vt:lpstr>
      <vt:lpstr>pvc-stolarija</vt:lpstr>
      <vt:lpstr>krovopokrivački radovi</vt:lpstr>
      <vt:lpstr>fasaderski radovi</vt:lpstr>
      <vt:lpstr>limarski radovi</vt:lpstr>
      <vt:lpstr>ličilački radovi</vt:lpstr>
      <vt:lpstr>podopolagački radovi</vt:lpstr>
      <vt:lpstr>ostali radovi</vt:lpstr>
      <vt:lpstr>G</vt:lpstr>
      <vt:lpstr>Z</vt:lpstr>
      <vt:lpstr>OPĆI I TEHNIČKI UVJETI</vt:lpstr>
      <vt:lpstr>Elektrotehnički radovi</vt:lpstr>
      <vt:lpstr>Strojarski radovi</vt:lpstr>
      <vt:lpstr>G!Print_Area</vt:lpstr>
      <vt:lpstr>'izolaterski radovi'!Print_Area</vt:lpstr>
      <vt:lpstr>NASLOVNICA!Print_Area</vt:lpstr>
      <vt:lpstr>Z!Print_Area</vt:lpstr>
    </vt:vector>
  </TitlesOfParts>
  <Company>PIONIR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 JEVTOVIC</dc:creator>
  <cp:lastModifiedBy>Ibriks Goran</cp:lastModifiedBy>
  <cp:lastPrinted>2017-05-19T11:12:02Z</cp:lastPrinted>
  <dcterms:created xsi:type="dcterms:W3CDTF">1999-10-12T19:48:02Z</dcterms:created>
  <dcterms:modified xsi:type="dcterms:W3CDTF">2017-05-24T11:22:27Z</dcterms:modified>
</cp:coreProperties>
</file>