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briks_goran\Documents\2017\Predmeti u 2017\Javna nabava\15 - Energ_obnova-PPO Podmurvice\Za savjetovanje-EO PPO Podmurvice\"/>
    </mc:Choice>
  </mc:AlternateContent>
  <bookViews>
    <workbookView xWindow="0" yWindow="0" windowWidth="9900" windowHeight="11445" tabRatio="878"/>
  </bookViews>
  <sheets>
    <sheet name="NASLOVNICA" sheetId="35" r:id="rId1"/>
    <sheet name="Obrtnički radovi-rekapitulacija" sheetId="11" r:id="rId2"/>
    <sheet name="1.rušenje i demontaža" sheetId="8" r:id="rId3"/>
    <sheet name="2.zemljani radovi" sheetId="28" r:id="rId4"/>
    <sheet name="3.betonski i ab radovi" sheetId="21" r:id="rId5"/>
    <sheet name="4.zidarski radovi" sheetId="27" r:id="rId6"/>
    <sheet name="5.izolaterski radovi" sheetId="1" r:id="rId7"/>
    <sheet name="6.pvc-stolarija " sheetId="30" r:id="rId8"/>
    <sheet name="7.krovopokrivački radovi" sheetId="29" r:id="rId9"/>
    <sheet name="8.fasaderski radovi" sheetId="9" r:id="rId10"/>
    <sheet name="9.limarski radovi" sheetId="16" r:id="rId11"/>
    <sheet name="10.ličilački radovi" sheetId="19" r:id="rId12"/>
    <sheet name="11.podopolagački radovi" sheetId="32" r:id="rId13"/>
    <sheet name="12.ostali radovi" sheetId="13" r:id="rId14"/>
    <sheet name="G" sheetId="7" state="hidden" r:id="rId15"/>
    <sheet name="Z" sheetId="2" state="hidden" r:id="rId16"/>
    <sheet name="OPĆI I TEHNIČKI UVJETI" sheetId="17" r:id="rId17"/>
    <sheet name="Elektrotehnički radovi" sheetId="37" r:id="rId18"/>
    <sheet name="Strojarski radovi" sheetId="38" r:id="rId19"/>
  </sheets>
  <definedNames>
    <definedName name="_Toc85860699" localSheetId="17">'Elektrotehnički radovi'!#REF!</definedName>
    <definedName name="_xlnm.Print_Area" localSheetId="2">'1.rušenje i demontaža'!$A$1:$J$22</definedName>
    <definedName name="_xlnm.Print_Area" localSheetId="12">'11.podopolagački radovi'!$A$1:$J$10</definedName>
    <definedName name="_xlnm.Print_Area" localSheetId="6">'5.izolaterski radovi'!$A$1:$J$47</definedName>
    <definedName name="_xlnm.Print_Area" localSheetId="8">'7.krovopokrivački radovi'!$A$1:$J$23</definedName>
    <definedName name="_xlnm.Print_Area" localSheetId="9">'8.fasaderski radovi'!$A$1:$J$32</definedName>
    <definedName name="_xlnm.Print_Area" localSheetId="10">'9.limarski radovi'!$A$1:$J$23</definedName>
    <definedName name="_xlnm.Print_Area" localSheetId="17">'Elektrotehnički radovi'!$A$1:$F$180</definedName>
    <definedName name="_xlnm.Print_Area" localSheetId="14">G!$A$1:$H$48</definedName>
    <definedName name="_xlnm.Print_Area" localSheetId="1">'Obrtnički radovi-rekapitulacija'!$A$1:$I$45</definedName>
    <definedName name="_xlnm.Print_Area" localSheetId="18">'Strojarski radovi'!$A$1:$I$125</definedName>
    <definedName name="_xlnm.Print_Area" localSheetId="15">Z!$A$1:$H$19</definedName>
  </definedNames>
  <calcPr calcId="152511" fullPrecision="0"/>
</workbook>
</file>

<file path=xl/calcChain.xml><?xml version="1.0" encoding="utf-8"?>
<calcChain xmlns="http://schemas.openxmlformats.org/spreadsheetml/2006/main">
  <c r="B117" i="38" l="1"/>
  <c r="B115" i="38"/>
  <c r="H105" i="38"/>
  <c r="H101" i="38"/>
  <c r="H97" i="38"/>
  <c r="H93" i="38"/>
  <c r="H92" i="38"/>
  <c r="H91" i="38"/>
  <c r="H90" i="38"/>
  <c r="H89" i="38"/>
  <c r="H88" i="38"/>
  <c r="H84" i="38"/>
  <c r="H80" i="38"/>
  <c r="H76" i="38"/>
  <c r="H68" i="38"/>
  <c r="H64" i="38"/>
  <c r="H60" i="38"/>
  <c r="H55" i="38"/>
  <c r="H51" i="38"/>
  <c r="H38" i="38"/>
  <c r="H37" i="38"/>
  <c r="H33" i="38"/>
  <c r="H28" i="38"/>
  <c r="H23" i="38"/>
  <c r="H19" i="38"/>
  <c r="H15" i="38"/>
  <c r="H108" i="38" l="1"/>
  <c r="H117" i="38" s="1"/>
  <c r="H70" i="38"/>
  <c r="H115" i="38" s="1"/>
  <c r="H120" i="38" l="1"/>
  <c r="F12" i="35" s="1"/>
  <c r="B177" i="37"/>
  <c r="B176" i="37"/>
  <c r="B175" i="37"/>
  <c r="B174" i="37"/>
  <c r="B173" i="37"/>
  <c r="B172" i="37"/>
  <c r="F165" i="37"/>
  <c r="F164" i="37"/>
  <c r="F163" i="37"/>
  <c r="F162" i="37"/>
  <c r="F161" i="37"/>
  <c r="F155" i="37"/>
  <c r="F154" i="37"/>
  <c r="F153" i="37"/>
  <c r="F152" i="37"/>
  <c r="F151" i="37"/>
  <c r="F150" i="37"/>
  <c r="F149" i="37"/>
  <c r="F148" i="37"/>
  <c r="F147" i="37"/>
  <c r="F146" i="37"/>
  <c r="F140" i="37"/>
  <c r="F139" i="37"/>
  <c r="F138" i="37"/>
  <c r="F137" i="37"/>
  <c r="F136" i="37"/>
  <c r="F135" i="37"/>
  <c r="F134" i="37"/>
  <c r="F133" i="37"/>
  <c r="F132" i="37"/>
  <c r="F131" i="37"/>
  <c r="F130" i="37"/>
  <c r="F129" i="37"/>
  <c r="F128" i="37"/>
  <c r="F127" i="37"/>
  <c r="F124" i="37"/>
  <c r="F122" i="37"/>
  <c r="F120" i="37"/>
  <c r="F116" i="37"/>
  <c r="F114" i="37"/>
  <c r="F110" i="37"/>
  <c r="F101" i="37"/>
  <c r="F100" i="37"/>
  <c r="F99" i="37"/>
  <c r="F98" i="37"/>
  <c r="F97" i="37"/>
  <c r="F96" i="37"/>
  <c r="F94" i="37"/>
  <c r="F93" i="37"/>
  <c r="F92" i="37"/>
  <c r="F91" i="37"/>
  <c r="F90" i="37"/>
  <c r="F89" i="37"/>
  <c r="F88" i="37"/>
  <c r="F87" i="37"/>
  <c r="F79" i="37"/>
  <c r="F78" i="37"/>
  <c r="F77" i="37"/>
  <c r="F76" i="37"/>
  <c r="F75" i="37"/>
  <c r="F74" i="37"/>
  <c r="F73" i="37"/>
  <c r="F72" i="37"/>
  <c r="F71" i="37"/>
  <c r="F70" i="37"/>
  <c r="F69" i="37"/>
  <c r="F68" i="37"/>
  <c r="F67" i="37"/>
  <c r="F66" i="37"/>
  <c r="F65" i="37"/>
  <c r="F64" i="37"/>
  <c r="F63" i="37"/>
  <c r="F62" i="37"/>
  <c r="F61" i="37"/>
  <c r="F60" i="37"/>
  <c r="F59" i="37"/>
  <c r="F58" i="37"/>
  <c r="F57" i="37"/>
  <c r="F56" i="37"/>
  <c r="F55" i="37"/>
  <c r="F54" i="37"/>
  <c r="F46" i="37"/>
  <c r="F45" i="37"/>
  <c r="F44" i="37"/>
  <c r="F43" i="37"/>
  <c r="F42" i="37"/>
  <c r="F41" i="37"/>
  <c r="F40" i="37"/>
  <c r="F48" i="37" l="1"/>
  <c r="F172" i="37" s="1"/>
  <c r="F157" i="37"/>
  <c r="F176" i="37" s="1"/>
  <c r="F167" i="37"/>
  <c r="F177" i="37" s="1"/>
  <c r="F142" i="37"/>
  <c r="F175" i="37" s="1"/>
  <c r="F103" i="37"/>
  <c r="F174" i="37" s="1"/>
  <c r="F81" i="37"/>
  <c r="F173" i="37" s="1"/>
  <c r="F180" i="37" l="1"/>
  <c r="I12" i="8"/>
  <c r="F10" i="35" l="1"/>
  <c r="G8" i="32"/>
  <c r="I8" i="32" s="1"/>
  <c r="G4" i="32"/>
  <c r="I4" i="32" s="1"/>
  <c r="G6" i="32"/>
  <c r="I6" i="32" s="1"/>
  <c r="G7" i="21"/>
  <c r="I7" i="21"/>
  <c r="G14" i="28"/>
  <c r="I14" i="28" s="1"/>
  <c r="G12" i="28"/>
  <c r="I12" i="28" s="1"/>
  <c r="G6" i="28"/>
  <c r="I10" i="32" l="1"/>
  <c r="F32" i="11" s="1"/>
  <c r="I20" i="8"/>
  <c r="I18" i="8"/>
  <c r="I29" i="30"/>
  <c r="I6" i="28" l="1"/>
  <c r="I21" i="29" l="1"/>
  <c r="I15" i="13"/>
  <c r="I21" i="16"/>
  <c r="I11" i="16"/>
  <c r="I29" i="1"/>
  <c r="I42" i="1"/>
  <c r="G8" i="29"/>
  <c r="I8" i="29" s="1"/>
  <c r="G4" i="28" l="1"/>
  <c r="G13" i="9" l="1"/>
  <c r="I9" i="9"/>
  <c r="I14" i="29" l="1"/>
  <c r="I12" i="29"/>
  <c r="I16" i="8"/>
  <c r="I14" i="8"/>
  <c r="I6" i="29" l="1"/>
  <c r="I52" i="30"/>
  <c r="I6" i="30" l="1"/>
  <c r="I5" i="30"/>
  <c r="I13" i="13" l="1"/>
  <c r="I12" i="13"/>
  <c r="I27" i="9"/>
  <c r="I19" i="29"/>
  <c r="I16" i="29"/>
  <c r="I9" i="21"/>
  <c r="I10" i="8" l="1"/>
  <c r="G5" i="21" l="1"/>
  <c r="I7" i="30" l="1"/>
  <c r="I8" i="30"/>
  <c r="I9" i="30"/>
  <c r="I10" i="30"/>
  <c r="I11" i="30"/>
  <c r="I12" i="30"/>
  <c r="I13" i="30"/>
  <c r="I21" i="30"/>
  <c r="I36" i="30"/>
  <c r="I44" i="30"/>
  <c r="I60" i="30"/>
  <c r="I68" i="30"/>
  <c r="I76" i="30"/>
  <c r="I84" i="30"/>
  <c r="I92" i="30"/>
  <c r="I100" i="30"/>
  <c r="G102" i="30"/>
  <c r="I102" i="30" s="1"/>
  <c r="I104" i="30" l="1"/>
  <c r="F22" i="11" s="1"/>
  <c r="I45" i="1"/>
  <c r="I38" i="1" l="1"/>
  <c r="I35" i="1"/>
  <c r="I32" i="1"/>
  <c r="I25" i="1"/>
  <c r="I6" i="13"/>
  <c r="I7" i="27"/>
  <c r="I10" i="29"/>
  <c r="I4" i="29"/>
  <c r="I10" i="13"/>
  <c r="I15" i="16"/>
  <c r="I13" i="16"/>
  <c r="I9" i="16"/>
  <c r="I7" i="16"/>
  <c r="I17" i="16"/>
  <c r="I19" i="16"/>
  <c r="I8" i="8"/>
  <c r="I8" i="13"/>
  <c r="I10" i="28"/>
  <c r="I8" i="28"/>
  <c r="I4" i="28"/>
  <c r="I4" i="19"/>
  <c r="I6" i="19" s="1"/>
  <c r="I13" i="9"/>
  <c r="I20" i="9"/>
  <c r="I5" i="27"/>
  <c r="I5" i="21"/>
  <c r="I11" i="21" s="1"/>
  <c r="I5" i="16"/>
  <c r="I4" i="13"/>
  <c r="I22" i="1"/>
  <c r="I4" i="8"/>
  <c r="I6" i="8"/>
  <c r="I32" i="9" l="1"/>
  <c r="F26" i="11" s="1"/>
  <c r="I23" i="29"/>
  <c r="F24" i="11" s="1"/>
  <c r="I9" i="27"/>
  <c r="F14" i="11" s="1"/>
  <c r="I22" i="8"/>
  <c r="F8" i="11" s="1"/>
  <c r="I16" i="28"/>
  <c r="F10" i="11" s="1"/>
  <c r="I17" i="13"/>
  <c r="F34" i="11" s="1"/>
  <c r="I47" i="1"/>
  <c r="F16" i="11" s="1"/>
  <c r="I23" i="16"/>
  <c r="F28" i="11" s="1"/>
  <c r="F12" i="11"/>
  <c r="F30" i="11"/>
  <c r="F36" i="11" l="1"/>
  <c r="F8" i="35" l="1"/>
  <c r="F14" i="35" s="1"/>
  <c r="F15" i="35" s="1"/>
  <c r="F17" i="35" s="1"/>
</calcChain>
</file>

<file path=xl/sharedStrings.xml><?xml version="1.0" encoding="utf-8"?>
<sst xmlns="http://schemas.openxmlformats.org/spreadsheetml/2006/main" count="1312" uniqueCount="617">
  <si>
    <t>RUŠENJE I DEMONTAŽA</t>
  </si>
  <si>
    <t>UKUPNO RUŠENJE I DEMONTAŽA:</t>
  </si>
  <si>
    <t>1.</t>
  </si>
  <si>
    <t>2.</t>
  </si>
  <si>
    <t>3.</t>
  </si>
  <si>
    <t>4.</t>
  </si>
  <si>
    <t>5.</t>
  </si>
  <si>
    <t>6.</t>
  </si>
  <si>
    <t>7.</t>
  </si>
  <si>
    <t>I</t>
  </si>
  <si>
    <t>m3</t>
  </si>
  <si>
    <t>m2</t>
  </si>
  <si>
    <t>II</t>
  </si>
  <si>
    <t>8.</t>
  </si>
  <si>
    <t>9.</t>
  </si>
  <si>
    <t>kom</t>
  </si>
  <si>
    <t>III</t>
  </si>
  <si>
    <t>IV</t>
  </si>
  <si>
    <t>V</t>
  </si>
  <si>
    <t xml:space="preserve"> </t>
  </si>
  <si>
    <t>TROŠKOVNIK OBRTNIČKIH  RADOVA</t>
  </si>
  <si>
    <t xml:space="preserve">  </t>
  </si>
  <si>
    <t>m'</t>
  </si>
  <si>
    <r>
      <t>m</t>
    </r>
    <r>
      <rPr>
        <b/>
        <sz val="10"/>
        <rFont val="Calibri"/>
        <family val="2"/>
        <charset val="238"/>
      </rPr>
      <t>²</t>
    </r>
  </si>
  <si>
    <t>FASADERSKI RADOVI</t>
  </si>
  <si>
    <t>IZOLATERSKI RADOVI</t>
  </si>
  <si>
    <t>UKUPNO IZOLATERSKI RADOVI:</t>
  </si>
  <si>
    <t>FASADERSKI  RADOVI</t>
  </si>
  <si>
    <t>LIMARSKI RADOVI</t>
  </si>
  <si>
    <t>OSTALI RADOVI</t>
  </si>
  <si>
    <t>Jedinica mjere</t>
  </si>
  <si>
    <t>Količina</t>
  </si>
  <si>
    <t>Jedinična cijena</t>
  </si>
  <si>
    <t>Sve radove izvesti od kvalitetnog materijala prema opisu, detaljima, pismenim nalozima, ali sve u okviru ponuđene jedinične cijene. Sve štete učinjene prigodom rada vlastitim ili radovima podizvoditelja imaju se ukloniti na račun Izvoditelja radova.</t>
  </si>
  <si>
    <t>Svi nekvalitetni radovi, radovi koji nisu izvedeni po pravilima struke, uputama proizvođača, odnosno važećim propisima  imaju se otkloniti i zamjeniti ispravnim, bez bilo kakve odštete od strane investitora.</t>
  </si>
  <si>
    <t>Ako opis koje stavke dovodi izvoditelja u sumnju o načinu izvedbe, treba pravovremeno prije predaje ponude tražiti objašnjenje od projektanta.</t>
  </si>
  <si>
    <t>Eventualne izmjene materijala te načina izvedbe tokom građenja moraju se izvršiti isključivo pismenim dogovorom s Investitorom i nadzornim inženjerom.</t>
  </si>
  <si>
    <t>Sve izmjene koje neće biti na taj način utvrđene neće se moći priznati u obračunu.</t>
  </si>
  <si>
    <t>Jedinična cijena sadrži sve ono nabrojeno kod opisa pojedine grupe radova te se na taj način vrši i obračun istih.</t>
  </si>
  <si>
    <t>U cijeni izvedbe svih radova definiranih troškovnikom i projektnom dokumentacijom, obuhvaćeni su svi pripremni radovi, posredni i neposredni troškovi radne snage, transporta, društvenih davanja, svi radovi koji su neophodni za potpunu realizaciju i izvedbu radova, uspješni tehnički pregled objekta, kao i troškovi režije uprave gradilišta, uključujući i troškove ishođenja garancije banaka, troškove naknada za terenski, prekovremeni, noćni rad i druge naknade, troškovi svih ispitivanja materijala i konstrukcije u skladu sa zakonskim propisima, te izrada projekata izvedenog stanja i čuvanje izvedenih radova do primopredaje.</t>
  </si>
  <si>
    <t>Jedinične cijene primjenjivat će se na izvedene količine bez obzira u kojem postotku iste odstupaju od količine u troškovniku.</t>
  </si>
  <si>
    <t>Izvedeni radovi moraju u cijelosti odgovarati opisu troškovnika, a u tu svrhu investitor ima pravo izvoditelja tražiti prije početka radova uzorke, koji se čuvaju u upravi gradilišta te izvedeni radovi moraju istima u cijelosti odgovarati.</t>
  </si>
  <si>
    <t>Sve mjere u planovima provjeriti u naravi.</t>
  </si>
  <si>
    <t>Svu kontrolu vršiti bez posebne naplate.</t>
  </si>
  <si>
    <t>Izvođač se obvezuje organizirati i provoditi mjere zaštite na radu sukladno važećim Zakonima i pravilnicima, te po toj osnovi ne mogu nastati nikakvi dodatni troškovi za Naručitelja radova</t>
  </si>
  <si>
    <t>OPĆI UVJETI</t>
  </si>
  <si>
    <t>Materijal</t>
  </si>
  <si>
    <t>Pod cijenom materijala podrazumijeva se dobavna cijena i ugradnja svih materijala fco. gradilište koji sudjeluju u radnom procesu kako osnovni materijal tako i materijali koji ne spadaju u finalni produkt već su samo kao pomoćni.</t>
  </si>
  <si>
    <t>U cijenu je uključena i cijena transportnih troškova bez obzira na prijevozno sredstvo sa svim prenosima, unutrašnjim i vanjskim transportima, utovarima i istovarima te uskladištenje i čuvanje na gradilištima od uništenja (prebacivanje, zaštita i sl.).</t>
  </si>
  <si>
    <t>U cijenu je također uračunato i davanje potrebnih uzoraka materijala gdje je potrebno .</t>
  </si>
  <si>
    <t>Rad</t>
  </si>
  <si>
    <t>U kalkulaciju rada treba uključiti sav rad, kako glavni, tako i pomoćni  te sav unutarnji transport. Ujedno treba uključiti i rad oko zaštite gotovih konstrukcija i dijelova objekta od štetnog atmosferskog utjecaja vrućine, hladnoće i sl.</t>
  </si>
  <si>
    <t>Skele</t>
  </si>
  <si>
    <t>Postavljene skele moraju imati zakonski obvezne ateste i protokole o ispitivanju.</t>
  </si>
  <si>
    <t>Zimski i ljetni rad</t>
  </si>
  <si>
    <t>Ukoliko je u ugovoreni termin izvršenja građevine uključen i zimski period, odnosno ljetni period, za to se neće izvoditelju priznati nikakve naknade za rad pri niskoj odnosno visokoj temperaturi te zaštite konstrukcije od smrzavanja, vrućine i atmosferskih nepogoda, sve to mora biti uključeno u jediničnu cijenu radova.</t>
  </si>
  <si>
    <t xml:space="preserve">Za vrijeme zime izvoditelj ima građevinu zaštititi te se svi eventualno smrznuti dijelovi stoga imaju otkloniti i izvesti ponovno bez bilo kakve naplate. </t>
  </si>
  <si>
    <t>Faktor</t>
  </si>
  <si>
    <t>U jediničnu cijenu radne snage uključen je faktor prema postojećim propisima i privrednim instrumentima na osnovu zakonskih propisa.</t>
  </si>
  <si>
    <t>Osim toga izvoditelj treba faktorom obuhvatiti i slijedeće radove, koji se neće posebno platiti kao naknadni rad i to:</t>
  </si>
  <si>
    <t>-kompletnu režiju gradilišta, uključujući dizalice, mostove,  mehanizaciju i sl., energente (struja, voda, plin), čišćenje gradilišta...</t>
  </si>
  <si>
    <t>-najamne troškove za posuđenu mehanizaciju, koju izvoditelj sam ne  posjeduje,a potrebna mu je pri izvođenju radova,</t>
  </si>
  <si>
    <t>-čišćenje ugrađenih elemenata od žbuke,</t>
  </si>
  <si>
    <t>-sva ispitivanja materijala, funkcionalna ispitivanja opreme i puštanje iste u pogon</t>
  </si>
  <si>
    <t>-ispitivanja svih instalacija u svrhu dobivanja potvrde od ovlaštene ustanove o ispravnosti istih,</t>
  </si>
  <si>
    <t>-ispitivanje pojedinih vrsta materijala sa izdavanjem atestne dokumentacije,</t>
  </si>
  <si>
    <t>-uređenje gradilišta za vrijeme gradnje i po završetku rada, s otklanjanjem i odvozom svih otpadaka, šute, ostatka građevinskog materijala, pomoćnih građevina itd.,</t>
  </si>
  <si>
    <t>-uskladištenje materijala i elemenata za obrtničke radove i instalaterske radove do njihove ugradbe.</t>
  </si>
  <si>
    <t>Nikakvi režijski sati niti posebne naplate po navedenim radovima neće se posebno priznati, jer sve ovo mora biti uključeno faktorom u jediničnu cijenu.</t>
  </si>
  <si>
    <t>Prema ovom uvodu i opisu stavaka i grupi radova treba sastaviti jediničnu cijenu za svaku stavku troškovnika.</t>
  </si>
  <si>
    <t>Zemljani radovi</t>
  </si>
  <si>
    <t>Crpljenje podzemne i oborinske vode za normalno odvijanje radova obveza je Izvođača. Eventualne štete nastale prodiranjem vode moraju se prijaviti OZ-u, a saniranje istih isključiva je obveza Izvođača.</t>
  </si>
  <si>
    <t>Kod zatrpavanja nakon iskopa temelja, postave i zaštite vertikalne izolacije, horizontalne kanalizacije.... treba materijal polijevati, kako bi se mogao bolje nabiti i dobiti potrebnu zbijenost, a nabijanje izvesti u slojevima do najviše 30cm s vibro nabijačima ili žabama.</t>
  </si>
  <si>
    <t xml:space="preserve">Po završetku gradnje izvršiti planiranje terena, zatrpavanje vapnenih i fekalnih jama, te uklanjanje svega nepotrebnoga sa gradilišta. Sve ovo uključiti u faktor u okviru režije gradilišta, a ne plaća se posebno. Sav iskopani materijal treba odvesti do mjesta utovara u prijevozno sredstvo, radi odvoza na gradsku planirku odnosno do mjesta odakle će se ponovno upotrijebiti za ugradbu. </t>
  </si>
  <si>
    <t>Iskopani i preveženi materijal računa se u sraslom stanju.</t>
  </si>
  <si>
    <t>Jedinična cijena za pojedinu stavku treba sadržavati:</t>
  </si>
  <si>
    <t>- sav potreban iskop,</t>
  </si>
  <si>
    <t>- potrebne razupore, razupore i mostove za prebacivanje, te ostale radove za osiguranje iskopa od urušavanja</t>
  </si>
  <si>
    <t>- nalaganje podruma i temelja,</t>
  </si>
  <si>
    <t>- kod izvedbe nasipa uključivo nabijanje i polijevanje vodom,</t>
  </si>
  <si>
    <t>- odvodnja oborinske vode iz građevinske jame,</t>
  </si>
  <si>
    <t>- kod odvoza zemlje iz pozajmišta uključivo iskop s prijevozom, utovarom i istvarom,</t>
  </si>
  <si>
    <t>- sav potreban materijal za iskope viših kategorija terena (eksploziv, kapsli, korda itd.)</t>
  </si>
  <si>
    <t>Ovi uvjeti mijenjaju se ili nadopunjuju pojedinim stavkama troškovnika.</t>
  </si>
  <si>
    <t>Zidarski radovi</t>
  </si>
  <si>
    <t xml:space="preserve">Ako koja stavka nije izvoditelju jasna mora prije ponude tražiti objašnjenje od Investitora i Nadzora. Eventualne izmjene materijala, te način izvedbe tokom gradnje, moraju se izvršiti isključivo pismenim dogovorom s projektantom i nadzornim inženjerom. </t>
  </si>
  <si>
    <t xml:space="preserve">Više radnje koje neće biti na taj način utvrđene, neće se priznati u obračun. Ukoliko se stavkom troškovnika traži materijal, koji nije obuhvaćen propisima, mora se u svemu izvesti prema uputama proizvođača, te garancijom i atestima od za to ovlaštenih ustanova. </t>
  </si>
  <si>
    <t>Opeka za zidanje mora biti kvalitetna, dobro pečena, a materijal iz kojeg je napravljena ne smije sadržavati salitru. Ukoliko marka opeke nije označena u pojedinoj stavci smatra se MO15, a mora odgovarati postojećim propisima.</t>
  </si>
  <si>
    <t>Zidati treba u potpuno vodoravnim redovima, a reške moraju biti debljine 1 - 1,5cm. Pri zidanju treba ih dobro ispuniti mortom, a na plohama koje će se kasnije žbukati, reške moraju biti prazne na dubini od 2cm zbog bolje veze žbuke sa zidom.</t>
  </si>
  <si>
    <t>Mort mora odgovarati točno omjerima ili markama po količinama materijala označenim u prosječnim normama. Pijesak mora biti čist bez organskih primjesa, a ako ih ima treba ih pranjem ukloniti.</t>
  </si>
  <si>
    <t>Cement za produžni i cementni mort mora odgovarati propisanoj kvaliteti za portland cement .</t>
  </si>
  <si>
    <t>Žbukanje vršiti u pogodno vrijeme, kada su zidovi i stropovi potpuno suhi. Prije žbukanja treba plohu dobro očistiti od svih nečistoća, ostataka armature i žica, te navlažiti. Spojnice kod zidanja moraju biti udubljene cca 2cm od plohe zida.</t>
  </si>
  <si>
    <t xml:space="preserve">Žbukanje po velikoj vrućini ili zimi treba izbjegavati. </t>
  </si>
  <si>
    <t>Nepropisno ožbukani zidovi istropovi moraju se ispraviti bez prava naplate.</t>
  </si>
  <si>
    <t xml:space="preserve">Betonske plohe moraju prije žbukanja biti obrađene primerom i odmašćene tako da se žbuka dobro prihvati na betonsku površinu, ako oplata nije bila premazana sredstvom za ohrapljivanje bet. površine, što se određuje opisom u troškovniku. </t>
  </si>
  <si>
    <t>Jedinična cijena grubih zidarskih radova sadrži:</t>
  </si>
  <si>
    <t>- sav materijal, uključivo vezivni,</t>
  </si>
  <si>
    <t>- sav rad, zidanje i priprema morta, potreban alat i strojevi,</t>
  </si>
  <si>
    <t>- transportne troškove materijala,</t>
  </si>
  <si>
    <t>- donošenje vode, povremeno miješanje morta, premještanje korita i skele od ogara, močenje opeke,</t>
  </si>
  <si>
    <t>- unutarnji transport, horizontalni i vertikalni do mjesta ugradbe,</t>
  </si>
  <si>
    <t>- obilježavanje mjesta zidanja,</t>
  </si>
  <si>
    <t>- zaštitu zidova od utjecaja vrućine, hladnoće i atmosferskih nepogoda,</t>
  </si>
  <si>
    <t>- poduzimanje mjera zaštite na radu sukladno važećim propisima</t>
  </si>
  <si>
    <t>- dovođenje vode plina i struje od priključka na gradilištu do mjesta potrošnje,</t>
  </si>
  <si>
    <t>- isporuka pogonskog materijala,</t>
  </si>
  <si>
    <t>- čišćenje prostorija i zidnih površina po završetku zidanja, te uklanjanje otpadaka,</t>
  </si>
  <si>
    <t>Hidroizolaterski  radovi</t>
  </si>
  <si>
    <t>Hidroizolacijske radove izvesti prema prema opisu iz troškovnika, sukladno glavnom i izvedbenom projektu, te važećim propisima koji reguliraju izvođenje hidroizolaterskih radova.</t>
  </si>
  <si>
    <t>Sav materijal za hidroizolacije mora biti prvorazredne kvalitete, te mora imati hrvatske ateste i protokole o ispitivanju.</t>
  </si>
  <si>
    <t>Eventualne izmjene materijala ili način izvedbe hidroizolacije tokom gradnje moraju se napraviti isključivo pismenim dogovorom s investitorom i nadzornim inženjerom.</t>
  </si>
  <si>
    <t>Ako se stavkom troškovnika traži materijal koji nije obuhvaćen važećim normativima, mora se izvesti u svemu prema naputku proizvođača, te garancijom i atestima ovlaštenih ustanova.</t>
  </si>
  <si>
    <t>Ukoliko se naknadno ustanovi nesolidna izvedba, tj. pojave se prodori vode, izvoditelj mora izvesti sanaciju hidroizolacije na svoj trošak. Ako izvoditelj tijekom sanacije hidroizolacije na bilo koji način ošteti ili mora oštetiti ostale dijelove građevine, izvoditelj snosi sve troškove i te sanacije.</t>
  </si>
  <si>
    <t>Jedinična cijena hidroizolaterskih radova sadrži:</t>
  </si>
  <si>
    <t>- sav materijal s troškovima transporta, te alat i strojeve,</t>
  </si>
  <si>
    <t>- sav rad, uključivo i unutarnji transport na mjestu ugradbe,</t>
  </si>
  <si>
    <t xml:space="preserve">- čišćenje ploha prije izvedbe hidroizolacije </t>
  </si>
  <si>
    <t>- poduzimanje svih mjera zaštite na radu i drugih važećih propisa,</t>
  </si>
  <si>
    <t>- čišćenje nakon završetka radova.</t>
  </si>
  <si>
    <t>- probe vodom u trajanju 24 sata po zahtjevu Nadzora</t>
  </si>
  <si>
    <t>- atestnu dokumentaciju</t>
  </si>
  <si>
    <t>Ovi tehnički uvjeti mijenjaju se ili nadopunjuju opisom pojedinih stavki.</t>
  </si>
  <si>
    <t>Toplinske i zvučne izolacije</t>
  </si>
  <si>
    <t>Radove toplinske i zvučne izolacije izvesti u skladu sa glavnim projektom, prema opisu troškovnika, te u skladu sa važećim propisima koji reguliraju izvođenje toplinske i zvučne izolacije.</t>
  </si>
  <si>
    <t>Svi materijali koji su predviđeni projektom, a nisu obuhvaćeni standardima moraju imati ateste od za to ovlaštenih ustanova. Materijali za izolaciju moraju biti deponirani do ugradnje propisno odležani, te zaštićeni nakon ugradnje u svemu prema uputama proizvođača materijala. Ukoliko se ugradi neadekvatni materijal isti se mora ukloniti i zamjeniti novim na račun izvoditelja radova.</t>
  </si>
  <si>
    <t>Ako koja stavka nije izvoditelju jasna mora se prije predaje ponudu tražiti objašnjenje od Investitora i Nadzornog inženjera.</t>
  </si>
  <si>
    <t>Eventualne izmjene materijala moraju se izvršiti isključivo pismenim dogovorom s projektantom i nadzornim inženjerom, a predloženi materijali moraju sadržavati one toplinske i zvučne karakteristike kao i zamijenjen materijal, odnosno koji projekt zahtijeva.</t>
  </si>
  <si>
    <t>Sve više radnje, koje neće biti na taj način utvrđene neće se priznati u obračunu.</t>
  </si>
  <si>
    <t>Jedinična cijena treba sadržavati:</t>
  </si>
  <si>
    <t>- sav materijal, glavni i pomoćni za ugradbu, uključivo transportne troškove,</t>
  </si>
  <si>
    <t>- sav rad, uključivo unutarnji horizontalni i vertikalni transport do mjesta ugradbe, alat i strojeve,</t>
  </si>
  <si>
    <t>- troškove odležavanja izolacionog materijala,</t>
  </si>
  <si>
    <t>- izmjere potrebne za izvedbu i obračun,</t>
  </si>
  <si>
    <t>- čišćenje podloga prije izvedbe izolacije,</t>
  </si>
  <si>
    <t>- poduzimanje mjera zaštite na radu</t>
  </si>
  <si>
    <t>Limarski radovi</t>
  </si>
  <si>
    <t>Prilikom izvedbe limarskih radova opisanih ovim troškovnikom izvoditelj radova mora se pridržavati svih uvjeta i opisa iz troškovnika, glavnog projekta, te važećih propisa kojima se regulira izvođenje limarskih radova.</t>
  </si>
  <si>
    <t>Upotrebljeni materijal mora odgovarati svim postojećim propisima i standardima. Sav materijal za limarske radove mora biti prvorazredne kvalitete, te mora imati hrvatske ateste i protokole o ispitivanju.</t>
  </si>
  <si>
    <t>Svi ostali materijali koji nisu obuhvaćeni standardima moraju imati ateste od za to ovlaštenih instituta i poduzeća.</t>
  </si>
  <si>
    <t>Ako je opis stavke izvoditelju nejasan treba prije predaje ponude tražiti objašnjenje od projektanta.</t>
  </si>
  <si>
    <t>Eventualne izmjene materijala te načina izvedbe tijekom gradnje moraju se izvršiti isključivo pismenim dogovorom s projektantom i nadzornim inženjerom.</t>
  </si>
  <si>
    <t>Ispod svih opšava treba položiti sloj bitumenske krovne ljepenke, ukoliko je to u stavci troškovnika tako naznačeno.</t>
  </si>
  <si>
    <t>Izvoditelj je dužan prije izrade limarije uzeti sve izmjere u naravi, a također je dužan prije početka montaže ispitati sve dijelove gdje se imaju izvesti limarski radovi te na eventualnu neispravnost istih upozoriti nadzornog inženjera, jer će se u protivnom naknadni popravci izvršiti na račun izvoditelja limarskih radova.</t>
  </si>
  <si>
    <t>Nije dozvoljena uporaba silikona, ljepila i sl. materijala za ostvarivanje i osiguranje vodonepropusnosti.</t>
  </si>
  <si>
    <t>Jedinična cijena limarskih radova sadrži:</t>
  </si>
  <si>
    <t>- uzimanje mjera na zgradi za izvedbu i obračun,</t>
  </si>
  <si>
    <t>- sav materijal uključivo i pomoćni,</t>
  </si>
  <si>
    <t>- sav rad na zgradi i u radionici,</t>
  </si>
  <si>
    <t>- transport materijala na gradilište, uskladištenje te doprema na mjesto ugradbe,</t>
  </si>
  <si>
    <t>- čišćenje od otpadaka nakon izvršenih radova,</t>
  </si>
  <si>
    <t>- korištenje potrebnih skela te kuke, užad i ljestve,</t>
  </si>
  <si>
    <t>- označavanje mjesta za bušenje (štemanje),</t>
  </si>
  <si>
    <t>- dobava i ugradba pakni odnosno ugradba limarije upucavanjem,</t>
  </si>
  <si>
    <t>- čišćenje i miniziranje željeznih dijelova,</t>
  </si>
  <si>
    <t>- dobava i polaganje podložne ljepenke.</t>
  </si>
  <si>
    <t>Ovi tehnički uvjeti mijenjaju se ili nadopunjavaju opisom pojedinih stavki troškovnika.</t>
  </si>
  <si>
    <t>Jediničnom cijenom treba obuhvatiti sve elemente navedene kako slijedi.</t>
  </si>
  <si>
    <t>Prije početka gradnje treba teren gdje se podiže skela očistiti od vegetacije, smeća, otpadaka i sl. Za svako odlaganje materijala na deponiju treba ishoditi potvrdu o odlaganju.</t>
  </si>
  <si>
    <t xml:space="preserve">Predviđenu kategoriju u troškovniku izvoditelj treba provjeriti na licu mjesta. Ukoliko kategorija u troškovniku ne odgovara, ustanoviti  ispravnu i to unijeti u građevinski dnevnik, a što obostrano potpisuje nadzorni inženjer i voditelj građenja, te zajedno s projektantom  izvršiti korekciju dimenzija. </t>
  </si>
  <si>
    <t>Zidarske radove izvesti u skladu s opisom u troškovniku i izvedbenim projektom, te u skladu s važećim propisima koji reguliraju izvođenje zidarskih radova.</t>
  </si>
  <si>
    <t>Svježe ožbukane zidove treba  zaštititi od utjecaja visoke i niske temperature.</t>
  </si>
  <si>
    <r>
      <t>Obračun iskopa materijala izvršiti po m</t>
    </r>
    <r>
      <rPr>
        <vertAlign val="superscript"/>
        <sz val="10"/>
        <rFont val="Times New Roman"/>
        <family val="1"/>
        <charset val="238"/>
      </rPr>
      <t>3</t>
    </r>
    <r>
      <rPr>
        <sz val="10"/>
        <rFont val="Times New Roman"/>
        <family val="1"/>
        <charset val="238"/>
      </rPr>
      <t xml:space="preserve"> u sraslom stanju, s time što količina iskopa mora biti jednaka zbroju količina ugradbe i odvoza, odnosno dovoza materijala.</t>
    </r>
  </si>
  <si>
    <t>Jedinična cijena [kn]</t>
  </si>
  <si>
    <t>Ukupna cijena [kn]</t>
  </si>
  <si>
    <t>kn</t>
  </si>
  <si>
    <t>Ukupna cijena[kn]</t>
  </si>
  <si>
    <t>PDV 25%</t>
  </si>
  <si>
    <t>+</t>
  </si>
  <si>
    <t>UKUPNO  RADOVI (bez PDV-a):</t>
  </si>
  <si>
    <t>UKUPNO  RADOVI (s PDV-om):</t>
  </si>
  <si>
    <t>10.</t>
  </si>
  <si>
    <t>11.</t>
  </si>
  <si>
    <t>12.</t>
  </si>
  <si>
    <t>LIČILAČKI RADOVI</t>
  </si>
  <si>
    <t>BETONSKI I ARMIRANOBETONSKI RADOVI</t>
  </si>
  <si>
    <t>VI</t>
  </si>
  <si>
    <t>VII</t>
  </si>
  <si>
    <t>VIII</t>
  </si>
  <si>
    <t>IX</t>
  </si>
  <si>
    <t>X</t>
  </si>
  <si>
    <r>
      <t xml:space="preserve">Obračun po komadu. 
</t>
    </r>
    <r>
      <rPr>
        <i/>
        <sz val="10"/>
        <rFont val="Times New Roman"/>
        <family val="1"/>
        <charset val="238"/>
      </rPr>
      <t>Sve dimenzije provjeriti na licu mjesta.</t>
    </r>
  </si>
  <si>
    <t>ZIDARSKI RADOVI</t>
  </si>
  <si>
    <t>Ljepilo se nanosi po svim rubovima u trakama širine cca 5 cm te po sredini na najmanje 3 točke promjera 15 cm, dok maksimalna debljina ljepila iznosi 15 mm, odnosno prema tehničkoj uputi proizvođača. Prije nanošenja završne strukturne žbuke za podnožja podlogu impregnirati sukladno uputama proizvođača materijala. Nanošenje završne otporne strukturne žbuke za podnožja veličine zrna do 3 mm - mozaična tekstura po izboru Investitora (vrsta predpremaza mora biti usklađena s vrstom završno-dekorativne žbuke pri čemu treba slijediti upute proizvođača.) Završnu žbuku treba nanositi u debljini najvećeg zrna prvo metalnim gleterom sistemom mokro na mokro, i odmah plastičnim gleterom kružnim pokretima zagladiti dok se ne postigne ujednačena struktura. U cijenu uključena i masa za izravnavanje. Obračun po m² stvarno izvedenih radova.</t>
  </si>
  <si>
    <t>Ljepilo se nanosi na ploče po svim rubovima u trakama širine cca 5 cm te po sredini na najmanje 3 točke promjera 15 cm, dok maksimalna debljina ljepila iznosi 15 mm, odnosno prema tehničkoj uputi proizvođača. Prije nanošenja završne strukturne silikatne žbuke podlogu impregnirati sukladno uputama proizvođača materijala. Nanošenje završne strukturne silikatne žbuke zrna do 3 mm.(Vrsta predpremaza mora biti usklađena s vrstom završno-dekorativne žbuke pri čemu treba slijediti upute proizvođača.) Silikatnu žbuku treba nanositi u debljini najvećeg zrna prvo metalnim gleterom sistemom mokro na mokro, i odmah plastičnim gleterom kružnim pokretima zagladiti dok se ne postigne ujednačena struktura. U cijenu uključena i masa za izravnavanje.</t>
  </si>
  <si>
    <r>
      <t>m</t>
    </r>
    <r>
      <rPr>
        <b/>
        <sz val="10"/>
        <rFont val="Times New Roman"/>
        <family val="1"/>
        <charset val="238"/>
      </rPr>
      <t>²</t>
    </r>
  </si>
  <si>
    <t xml:space="preserve">RUŠENJE I DEMONTAŽA </t>
  </si>
  <si>
    <r>
      <t>m</t>
    </r>
    <r>
      <rPr>
        <b/>
        <sz val="10"/>
        <rFont val="Times New Roman"/>
        <family val="1"/>
        <charset val="238"/>
      </rPr>
      <t>³</t>
    </r>
  </si>
  <si>
    <t>ZEMLJANI RADOVI</t>
  </si>
  <si>
    <t>Sve vrste radnih i pomoćnih skela bez obzira na gabarite ulaze u jediničnu cijenu dotičnog rada. Fasadna skela se posebno obračunava. Prilikom izvođenja skele moraju se predvidjeti zaštitne nadstrešnice ispred ulaza u objekt, prilazi i mostovi za betoniranje konstrukcija i slično.</t>
  </si>
  <si>
    <t>-kompletnu organizaciju gradilišta, uključujući i shemu i organizacijsku strukturu gradilišta</t>
  </si>
  <si>
    <t>Organizacija gradilišta</t>
  </si>
  <si>
    <t xml:space="preserve">Izvođač je dužan organizirati gradilište na način da ne ugrožava ljude, okolne objekte i promet, a prema planu organizacije gradilišta kojeg je dužan izraditi. Postava gradilišnih kontejnera, ograda, dizalica, sanitarija i sl. pada na teret Izvođača radova i ne obračunava se posebno. Izvođač je dužan propisno ograditi gradilište čvrstom ogradom visine 2 m te spriječiti pristup neovlaštenih osoba gradilištu. Izvođač je dužan osigurati siguran pristup ulazu u objekt korisnicima tijekom izvođenja radova izradom potrebnih nadstrešnica. </t>
  </si>
  <si>
    <t>Nakon okončanja radova Izvođač je dužan gradilište očistiti i ukloniti sav materijal i opremu korištenu tijekom izvođenja radova. Sve navedeno potrebno je uključiti u izvođenje stavki i neće se dodatno obračunavati.</t>
  </si>
  <si>
    <t>UKUPNO ZIDARSKI RADOVI</t>
  </si>
  <si>
    <t>UKUPNO ZEMLJANI RADOVI:</t>
  </si>
  <si>
    <t>UKUPNO OSTALI RADOVI:</t>
  </si>
  <si>
    <t>UKUPNO LIČILAČKI RADOVI :</t>
  </si>
  <si>
    <t>UKUPNO LIMARSKI RADOVI :</t>
  </si>
  <si>
    <t>UKUPNO BETONSKI I AB RADOVI</t>
  </si>
  <si>
    <t>PVC STOLARIJA</t>
  </si>
  <si>
    <t>Špalete širine 15cm-25cm obraditi termoizolacijom debljine 2-5 cm (ovisno o raspoloživom prostoru) uz postavu kutnika, mrežice, armaturnog sloja te završnom žbukom u skladu s ostalom fasadom. Tamo gdje nije moguće postaviti toplinsku izolaciju potrebno je izvesti toplinsko izolacijsku žbuku.</t>
  </si>
  <si>
    <t>KROVOPOKRIVAČKI RADOVI</t>
  </si>
  <si>
    <t>UKUPNO PVC STOLARIJA:</t>
  </si>
  <si>
    <t>UKUPNO KROVOPOKRIVAČKI RADOVI:</t>
  </si>
  <si>
    <t>UGRADNJA: Svi spojevi sa drugim materijalima, završeci fasada, prozora izvedeni besprijekorno s vodonepropusnim brtvljenjem. Ugradnju izvesti prema RAL smjernicama što uključuje montažu traka za unutarnje i vanjsko brtvljenje te sav potreban rad i materijal. Statiku elementa potrebno je uskladiti s pravilima struke i vjetrovnim područjem. Predvidjeti izradu slijepog dovratnika kojeg treba uključiti u cijenu stavke.        Zidarska obrada unutarnjih špaleta grubom i finom žbukom nakon postave novih prozora i termoizolacije, te bojanje u potrebnom broju slojeva do potpunog prekrivanja podloge, nakon izvedenih svih radova sa prethodnim gletanjem površine.</t>
  </si>
  <si>
    <t>Demontaža postojeće drvene stolarije i prozorskih klupica, prijenos otpadnog materijala na deponij gradilišta, utovar u kamion i odvoz na gradski deponij. U cijenu uključen sav potreban rad i materijal.</t>
  </si>
  <si>
    <t>d) dim. 105x180 cm</t>
  </si>
  <si>
    <t xml:space="preserve">PROFILI: PVC profili s prekidom toplinskog mosta s ukupnim koeficijentom toplinske provodljivosti do max. 1,60 W/m2K. Prekid toplinskog mosta postiže se pomoću poliamidnih ili politermidnih stega. </t>
  </si>
  <si>
    <t xml:space="preserve">OSTAKLJENJE: IZO staklom minimalno 4 mm + 16 mm Argon + 4 mm low-e premazom i trostrukim brtvljenjem, s koeficijentom toplinske provodljivosti max. 1,10 W/m2K.Stakla zabrtvljena EPDM brtvama s obje strane. </t>
  </si>
  <si>
    <t>UGRADNJA: Svi spojevi sa drugim materijalima, završeci fasada, vrata izvedeni besprijekorno s vodonepropusnim brtvljenjem. Ugradnju izvesti prema RAL smjernicama što uključuje montažu traka za unutarnje i vanjsko brtvljenje te sav potreban rad i materijal. Statiku elementa potrebno je uskladiti s pravilima struke i vjetrovnim područjem. Predvidjeti izradu slijepog dovratnika kojeg treba uključiti u cijenu stavke.        Zidarska obrada unutarnjih špaleta grubom i finom žbukom nakon postave novih prozora i termoizolacije, te bojanje u potrebnom broju slojeva do potpunog prekrivanja podloge, nakon izvedenih svih radova sa prethodnim gletanjem površine.</t>
  </si>
  <si>
    <r>
      <t>OKOV: Prozor otklopno zaokretni</t>
    </r>
    <r>
      <rPr>
        <sz val="10"/>
        <rFont val="Times New Roman"/>
        <family val="1"/>
        <charset val="238"/>
      </rPr>
      <t xml:space="preserve"> s kvakom i otklopni s mehanizmom za otvaranje na visini pogodnoj za rukovanje. </t>
    </r>
    <r>
      <rPr>
        <sz val="10"/>
        <rFont val="Times New Roman"/>
        <family val="1"/>
      </rPr>
      <t xml:space="preserve">
Uključeni svi opšavi, priključak s podom i stropom, kutevi, statička ojačanja, EPDM brtve te ostali elementi nužni za punu funkcionalnost.</t>
    </r>
  </si>
  <si>
    <r>
      <t xml:space="preserve">OKOV: Prozor </t>
    </r>
    <r>
      <rPr>
        <sz val="10"/>
        <rFont val="Times New Roman"/>
        <family val="1"/>
        <charset val="238"/>
      </rPr>
      <t xml:space="preserve">otklopni s mehanizmom za otvaranje na visini pogodnoj za rukovanje. </t>
    </r>
    <r>
      <rPr>
        <sz val="10"/>
        <rFont val="Times New Roman"/>
        <family val="1"/>
      </rPr>
      <t xml:space="preserve">
Uključeni svi opšavi, priključak s podom i stropom, kutevi, statička ojačanja, EPDM brtve te ostali elementi nužni za punu funkcionalnost.</t>
    </r>
  </si>
  <si>
    <r>
      <t xml:space="preserve">OKOV: Vrata </t>
    </r>
    <r>
      <rPr>
        <sz val="10"/>
        <rFont val="Times New Roman"/>
        <family val="1"/>
        <charset val="238"/>
      </rPr>
      <t>zaokretna s kvakom. Vrata se otvaraju prema van.</t>
    </r>
    <r>
      <rPr>
        <sz val="10"/>
        <rFont val="Times New Roman"/>
        <family val="1"/>
      </rPr>
      <t xml:space="preserve">
Uključeni svi opšavi, priključak s podom i stropom, kutevi, statička ojačanja, EPDM brtve te ostali elementi nužni za punu funkcionalnost.</t>
    </r>
  </si>
  <si>
    <r>
      <t>OKOV: Vrata s hidrauličnim samozatvaračem. Vrata se otvaraju prema van.Vrata potrebno izraditi po uzoru na postojeće stanje, sa ne providnim vanjskim krilom ispunjenim mineralnom vunom. Otklopni prozori sa mehanizmom za otvaranje na visini pogodnoj za rukovanje.</t>
    </r>
    <r>
      <rPr>
        <sz val="10"/>
        <rFont val="Times New Roman"/>
        <family val="1"/>
        <charset val="238"/>
      </rPr>
      <t xml:space="preserve"> </t>
    </r>
    <r>
      <rPr>
        <sz val="10"/>
        <rFont val="Times New Roman"/>
        <family val="1"/>
      </rPr>
      <t xml:space="preserve">
Uključeni svi opšavi, priključak s podom i stropom, kutevi, statička ojačanja, EPDM brtve te ostali elementi nužni za punu funkcionalnost.</t>
    </r>
  </si>
  <si>
    <t xml:space="preserve">Stijena sadrži jednokrilna zaokretna vrata dimenzija 100x200 cm s ukupno 3 otklopna nadsvjetla iznad visine od 200 cm-sve prema shemi stolarije POZ 8. </t>
  </si>
  <si>
    <r>
      <t xml:space="preserve">Stijena sadrži jednokrilni otklopno zaokretni prozor dimenzija 105x125 cm s otklopnim nadsvjetlom dimenzija 105x40 cm - sve prema shemi bravarije </t>
    </r>
    <r>
      <rPr>
        <sz val="10"/>
        <rFont val="Times New Roman"/>
        <family val="1"/>
        <charset val="238"/>
      </rPr>
      <t>POZ 7.</t>
    </r>
  </si>
  <si>
    <r>
      <t xml:space="preserve">Stijena sadrži jednokrilni otklopni prozor dimenzija - sve prema shemi bravarije </t>
    </r>
    <r>
      <rPr>
        <sz val="10"/>
        <rFont val="Times New Roman"/>
        <family val="1"/>
        <charset val="238"/>
      </rPr>
      <t>POZ 6.</t>
    </r>
  </si>
  <si>
    <r>
      <t xml:space="preserve">Stijena sadrži jednokrilni otklopno zaokretni prozor dimenzija 105x90 cm s otklopnim nadsvjetlom dimenzija 105x40 cm - sve prema shemi bravarije </t>
    </r>
    <r>
      <rPr>
        <sz val="10"/>
        <rFont val="Times New Roman"/>
        <family val="1"/>
        <charset val="238"/>
      </rPr>
      <t>POZ 5B.</t>
    </r>
  </si>
  <si>
    <r>
      <t xml:space="preserve">Stijena sadrži jednokrilni otklopno zaokretni prozor dimenzija 105x90 cm s otklopnim nadsvjetlom dimenzija 105x40 cm - sve prema shemi bravarije </t>
    </r>
    <r>
      <rPr>
        <sz val="10"/>
        <rFont val="Times New Roman"/>
        <family val="1"/>
        <charset val="238"/>
      </rPr>
      <t>POZ 5A.</t>
    </r>
  </si>
  <si>
    <r>
      <t xml:space="preserve">Stijena sadrži jednokrilni otklopno zaokretni prozor dimenzija 105x140 cm s otklopnim nadsvjetlom dimenzija 105x40 cm - sve prema shemi bravarije </t>
    </r>
    <r>
      <rPr>
        <sz val="10"/>
        <rFont val="Times New Roman"/>
        <family val="1"/>
        <charset val="238"/>
      </rPr>
      <t>POZ 4</t>
    </r>
    <r>
      <rPr>
        <sz val="10"/>
        <rFont val="Times New Roman"/>
        <family val="1"/>
      </rPr>
      <t>.</t>
    </r>
  </si>
  <si>
    <t xml:space="preserve">Stijena sadrži jednokrilna zaokretna vrata dimenzija 85x205 cm-sve prema shemi stolarije POZ 2. </t>
  </si>
  <si>
    <r>
      <t xml:space="preserve">OKOV: Vrata </t>
    </r>
    <r>
      <rPr>
        <sz val="10"/>
        <rFont val="Times New Roman"/>
        <family val="1"/>
        <charset val="238"/>
      </rPr>
      <t>zaokretna s kvakom i fiksni prozor. Vrata se otvaraju prema van.</t>
    </r>
    <r>
      <rPr>
        <sz val="10"/>
        <rFont val="Times New Roman"/>
        <family val="1"/>
      </rPr>
      <t xml:space="preserve">
Uključeni svi opšavi, priključak s podom i stropom, kutevi, statička ojačanja, EPDM brtve te ostali elementi nužni za punu funkcionalnost.</t>
    </r>
  </si>
  <si>
    <t>i) dim. 149x260 cm</t>
  </si>
  <si>
    <t>h) dim. 100x260 cm</t>
  </si>
  <si>
    <t>g) dim. 105x165 cm</t>
  </si>
  <si>
    <t>f) dim. 100x60 cm</t>
  </si>
  <si>
    <t>e) dim. 105x130 cm</t>
  </si>
  <si>
    <t>b) dim. 85x205 cm</t>
  </si>
  <si>
    <t>a) dim. 95x260 cm</t>
  </si>
  <si>
    <r>
      <rPr>
        <b/>
        <sz val="10"/>
        <rFont val="Times New Roman"/>
        <family val="1"/>
        <charset val="238"/>
      </rPr>
      <t>Pažljiva demontaža i ponovna montaža</t>
    </r>
    <r>
      <rPr>
        <sz val="10"/>
        <rFont val="Times New Roman"/>
        <family val="1"/>
        <charset val="238"/>
      </rPr>
      <t xml:space="preserve"> (nakon uređenja fasade) </t>
    </r>
    <r>
      <rPr>
        <b/>
        <sz val="10"/>
        <rFont val="Times New Roman"/>
        <family val="1"/>
        <charset val="238"/>
      </rPr>
      <t>postojeće ploče</t>
    </r>
    <r>
      <rPr>
        <sz val="10"/>
        <rFont val="Times New Roman"/>
        <family val="1"/>
        <charset val="238"/>
      </rPr>
      <t xml:space="preserve"> sa nazivom vrtića i svih drugih relevantnih ploča i poštanskog sandučića, a koje se nalaze na fasadi. Odložiti na privremeni deponij. Obračun po stvarno izvedenim količinama radova. Obračun po komadu.</t>
    </r>
  </si>
  <si>
    <r>
      <rPr>
        <b/>
        <sz val="10"/>
        <rFont val="Times New Roman"/>
        <family val="1"/>
        <charset val="238"/>
      </rPr>
      <t>Pažljivo skidanje - otucanje stare oštećene i dotrajale fasadne žbuke</t>
    </r>
    <r>
      <rPr>
        <sz val="10"/>
        <rFont val="Times New Roman"/>
        <family val="1"/>
        <charset val="238"/>
      </rPr>
      <t xml:space="preserve"> objekta do čiste strukture zidova a nakon toga zidove isprati vodom (pod pritiskom) radi boljeg vezivanja prilikom postavljanja novog sloja. Utovar i odvoz otpadnog materijala na deponij. U cijenu uključen sav potreban rad i materijal. Obračun po stvarno izvedenim količinama radova. Obračun po m² izvedenih radova.</t>
    </r>
  </si>
  <si>
    <r>
      <rPr>
        <b/>
        <sz val="10"/>
        <rFont val="Times New Roman"/>
        <family val="1"/>
        <charset val="238"/>
      </rPr>
      <t>Privremeno pomicanje betonskih vaza i željezne ograde</t>
    </r>
    <r>
      <rPr>
        <sz val="10"/>
        <rFont val="Times New Roman"/>
        <family val="1"/>
        <charset val="238"/>
      </rPr>
      <t>, te vraćanje istih na odgovarajuće mjesto nakon izvedbe toplinske izolacije .Ukoliko nakon postavljanja fasadnog sloja skinute vaze ne bude moguće vratiti na mjesto zbog smanjenja prostora, pokušati naći betonsku vazu na objektu s kojom će biti moguće obaviti zamjenu. Rad obuhvaća skidanje i rezanje željezne ograde te prilagođavanje dimenzija ograde nakon postavljanja vanjske izolacije. Obračun po stvarno izvedenim količinama radova. Obračun po komadu.</t>
    </r>
  </si>
  <si>
    <r>
      <rPr>
        <b/>
        <sz val="10"/>
        <rFont val="Times New Roman"/>
        <family val="1"/>
        <charset val="238"/>
      </rPr>
      <t>Pažljivo skidanje zaštitnih željeznih vrata i rešetke</t>
    </r>
    <r>
      <rPr>
        <sz val="10"/>
        <rFont val="Times New Roman"/>
        <family val="1"/>
        <charset val="238"/>
      </rPr>
      <t xml:space="preserve"> na mjestu između dva ravna krova,  na ulazu u kotlovnicu te ponovno postavljanje u skladu sa novim dimenzijama otvora, uz prethodno brušenje i bojanje, nakon postavljanja toplinske izolacije na vanjske zidove. Stavka obuhvaća sve potrebne radove i materijal. Obračun po stvarno izvedenim količinama radova. Obračun po komadu.</t>
    </r>
  </si>
  <si>
    <r>
      <rPr>
        <b/>
        <sz val="10"/>
        <rFont val="Times New Roman"/>
        <family val="1"/>
        <charset val="238"/>
      </rPr>
      <t>Zidarska obrada vanjskih špaleta</t>
    </r>
    <r>
      <rPr>
        <sz val="10"/>
        <rFont val="Times New Roman"/>
        <family val="1"/>
      </rPr>
      <t xml:space="preserve"> grubom i finom žbukom nakon postave novih prozora i termoizolacije. Širina špaleta do 20 cm. U cijenu uključen sav potreban rad i materijal. Obračun po stvarno izvedenim količinama radova. Obračun po m'.</t>
    </r>
  </si>
  <si>
    <r>
      <rPr>
        <b/>
        <sz val="10"/>
        <rFont val="Times New Roman"/>
        <family val="1"/>
        <charset val="238"/>
      </rPr>
      <t>Izrada, dostava i montaža</t>
    </r>
    <r>
      <rPr>
        <sz val="10"/>
        <rFont val="Times New Roman"/>
        <family val="1"/>
      </rPr>
      <t xml:space="preserve"> PVC stijene, u boji po izboru investitora, ukupnih dimenzija 95x260 cm, izrađene od profila s prekinutim toplinskim mostom.</t>
    </r>
  </si>
  <si>
    <r>
      <rPr>
        <b/>
        <sz val="10"/>
        <rFont val="Times New Roman"/>
        <family val="1"/>
        <charset val="238"/>
      </rPr>
      <t>Izrada, dostava i montaža</t>
    </r>
    <r>
      <rPr>
        <sz val="10"/>
        <rFont val="Times New Roman"/>
        <family val="1"/>
      </rPr>
      <t xml:space="preserve"> PVC stijene, u boji po izboru investitora, ukupnih dimenzija 85x205 cm, izrađene od profila s prekinutim toplinskim mostom.</t>
    </r>
  </si>
  <si>
    <r>
      <rPr>
        <b/>
        <sz val="10"/>
        <rFont val="Times New Roman"/>
        <family val="1"/>
        <charset val="238"/>
      </rPr>
      <t xml:space="preserve">Izrada, dostava i montaža </t>
    </r>
    <r>
      <rPr>
        <sz val="10"/>
        <rFont val="Times New Roman"/>
        <family val="1"/>
      </rPr>
      <t>PVC stijene, u boji po izboru investitora, ukupnih dimenzija 105x180 cm, izrađene od profila s prekinutim toplinskim mostom.</t>
    </r>
  </si>
  <si>
    <r>
      <rPr>
        <b/>
        <sz val="10"/>
        <rFont val="Times New Roman"/>
        <family val="1"/>
        <charset val="238"/>
      </rPr>
      <t>Izrada, dostava i montaža</t>
    </r>
    <r>
      <rPr>
        <sz val="10"/>
        <rFont val="Times New Roman"/>
        <family val="1"/>
      </rPr>
      <t xml:space="preserve"> PVC stijene, u boji po izboru investitora, ukupnih dimenzija 105x130 cm, izrađene od profila s prekinutim toplinskim mostom.</t>
    </r>
  </si>
  <si>
    <r>
      <rPr>
        <b/>
        <sz val="10"/>
        <rFont val="Times New Roman"/>
        <family val="1"/>
        <charset val="238"/>
      </rPr>
      <t>Izrada, dostava i montaža</t>
    </r>
    <r>
      <rPr>
        <sz val="10"/>
        <rFont val="Times New Roman"/>
        <family val="1"/>
      </rPr>
      <t xml:space="preserve"> PVC stijene, u boji po izboru investitora, ukupnih dimenzija 100x60 cm, izrađene od profila s prekinutim toplinskim mostom.</t>
    </r>
  </si>
  <si>
    <r>
      <rPr>
        <b/>
        <sz val="10"/>
        <rFont val="Times New Roman"/>
        <family val="1"/>
        <charset val="238"/>
      </rPr>
      <t>Izrada, dostava i montaža</t>
    </r>
    <r>
      <rPr>
        <sz val="10"/>
        <rFont val="Times New Roman"/>
        <family val="1"/>
      </rPr>
      <t xml:space="preserve"> PVC stijene, u boji po izboru investitora, ukupnih dimenzija 105x165 cm, izrađene od profila s prekinutim toplinskim mostom.</t>
    </r>
  </si>
  <si>
    <r>
      <rPr>
        <b/>
        <sz val="10"/>
        <rFont val="Times New Roman"/>
        <family val="1"/>
        <charset val="238"/>
      </rPr>
      <t>Izrada, dostava i montaža</t>
    </r>
    <r>
      <rPr>
        <sz val="10"/>
        <rFont val="Times New Roman"/>
        <family val="1"/>
      </rPr>
      <t xml:space="preserve"> PVC stijene, u boji po izboru investitora, ukupnih dimenzija 300x260 cm, izrađene od profila s prekinutim toplinskim mostom.</t>
    </r>
  </si>
  <si>
    <r>
      <rPr>
        <b/>
        <sz val="10"/>
        <rFont val="Times New Roman"/>
        <family val="1"/>
        <charset val="238"/>
      </rPr>
      <t>Izrada, dostava i montaža</t>
    </r>
    <r>
      <rPr>
        <sz val="10"/>
        <rFont val="Times New Roman"/>
        <family val="1"/>
      </rPr>
      <t xml:space="preserve"> PVC stijene, u boji po izboru investitora, ukupnih dimenzija 149x260 cm, izrađene od profila s prekinutim toplinskim mostom.</t>
    </r>
  </si>
  <si>
    <r>
      <rPr>
        <b/>
        <sz val="10"/>
        <rFont val="Times New Roman"/>
        <family val="1"/>
        <charset val="238"/>
      </rPr>
      <t>Dodatno učvršćivanje svih prozora</t>
    </r>
    <r>
      <rPr>
        <sz val="10"/>
        <rFont val="Times New Roman"/>
        <family val="1"/>
      </rPr>
      <t xml:space="preserve"> - PVC stijena turbo vijcima odgovarajuće duljine, naknadno zapunjavanje pjenom šupljina ukoliko je potrebno, i obavezno postavljanje brtvenih traka (unutarnjih i vanjskih) prije izvođenja same fasade. Cijena uključuje sav potreban rad i materijal. Obračun po PVC stijeni bez obzira na dimenzije.</t>
    </r>
  </si>
  <si>
    <r>
      <rPr>
        <b/>
        <sz val="10"/>
        <rFont val="Times New Roman"/>
        <family val="1"/>
        <charset val="238"/>
      </rPr>
      <t>Izrada novog sloja cementne žbuke</t>
    </r>
    <r>
      <rPr>
        <sz val="10"/>
        <rFont val="Times New Roman"/>
        <family val="1"/>
      </rPr>
      <t xml:space="preserve"> (špric, gruba, fina) debljine 2 cm na mjestima gdje je prethodno otučena dotrajala žbuka. Cijena uključuje sav potreban rad i materijal, te pripremu podloge. Obračun po stvarno izvedenim količinama radova. Obračun po m</t>
    </r>
    <r>
      <rPr>
        <sz val="10"/>
        <rFont val="Calibri"/>
        <family val="2"/>
        <charset val="238"/>
      </rPr>
      <t xml:space="preserve">² </t>
    </r>
    <r>
      <rPr>
        <sz val="10"/>
        <rFont val="Times New Roman"/>
        <family val="1"/>
        <charset val="238"/>
      </rPr>
      <t>stvarno izvedenih radova</t>
    </r>
    <r>
      <rPr>
        <sz val="10"/>
        <rFont val="Times New Roman"/>
        <family val="1"/>
      </rPr>
      <t>.</t>
    </r>
  </si>
  <si>
    <r>
      <rPr>
        <b/>
        <sz val="10"/>
        <rFont val="Times New Roman"/>
        <family val="1"/>
        <charset val="238"/>
      </rPr>
      <t>Sanacija fasade</t>
    </r>
    <r>
      <rPr>
        <sz val="10"/>
        <rFont val="Times New Roman"/>
        <family val="1"/>
      </rPr>
      <t xml:space="preserve"> izvedbom fasadnog ETICS sustava do visine cca 40 cm. Sanacija se vrši na sljedeći način: Dobava i ugradnja toplinske izolacije od XPS - eskpandiranog polistirena prema normi HRN EN 13164:2002 debljine 8 cm. Zahtijevani koeficijent toplinske provodljivosti je 0,037 W/mK, tlačna čvrstoća 300 kPa (otpornost na udarce), negorivost klasa E.  Ploče se lijepe za zid tvornički pripremljenim polimer cementnim mortom ili pastoznim cementnim ljepilom, pri čemu čvrstoća prionjivosti između toplinsko izolacijskog materijala i podloge ne smije biti niža od 80 kPa. Također, potrebno je mehanički ploče pričvrstiti za zid spojnicama nosivosti 1,5 kN (6-8 kom/m</t>
    </r>
    <r>
      <rPr>
        <sz val="10"/>
        <rFont val="Calibri"/>
        <family val="2"/>
        <charset val="238"/>
      </rPr>
      <t>²</t>
    </r>
    <r>
      <rPr>
        <sz val="10"/>
        <rFont val="Times New Roman"/>
        <family val="1"/>
      </rPr>
      <t>), a preko postavljenih ploča se polaže alkalno postojana staklena mrežica koja treba biti utisnuta u mort za armaturni sloj koji je po svom sastavu polimer-cementno ili pastozno disperzijsko sredstvo.  Armaturni mort se u drugom sloju nanosi po cijeloj površini i zaglađuje.</t>
    </r>
  </si>
  <si>
    <r>
      <rPr>
        <b/>
        <sz val="10"/>
        <rFont val="Times New Roman"/>
        <family val="1"/>
        <charset val="238"/>
      </rPr>
      <t>Sanacija fasade</t>
    </r>
    <r>
      <rPr>
        <sz val="10"/>
        <rFont val="Times New Roman"/>
        <family val="1"/>
      </rPr>
      <t xml:space="preserve"> izvedbom fasadnog ETICS sustava. Sanacija se vrši na sljedeći način: Dobava i ugradnja toplinske izolacije od mineralne (kamene) vune prema normi HRN EN 13162 debljine 10 cm na vanjsku zidnu površinu. Zahtijevani koeficijent toplinske provodljivosti je 0,035W/mK, po HRN EN 12667, klasa negorivosti A1, HRN EN 13501-1. Otpor difuziji vodene pare μ=1,1. Ploče se lijepe za zid tvornički pripremljenim polimer cementnim mortom ili pastoznim cementnim ljepilom, pri čemu čvrstoća prionjivosti između ploča kamene vune i podloge ne smije biti niža od 80 kPa. Također, potrebno je mehanički ploče pričvrstiti za zid spojnicama nosivosti 1,5 kN (6 -8 kom/m²), a preko postavljenih ploča se polaže alkalno postojana staklena mrežica koja treba biti utisnuta u mort za armaturni sloj koji je po svom sastavu polimer-cementno ili pastozno disperzijsko sredstvo. Armaturni mort se u drugom sloju nanosi po cijeloj površini i zaglađuje.</t>
    </r>
  </si>
  <si>
    <r>
      <rPr>
        <b/>
        <sz val="10"/>
        <rFont val="Times New Roman"/>
        <family val="1"/>
        <charset val="238"/>
      </rPr>
      <t>Doprema, montaža, demontaža i opremanje cijevne fasadne skele</t>
    </r>
    <r>
      <rPr>
        <sz val="10"/>
        <rFont val="Times New Roman"/>
        <family val="1"/>
      </rPr>
      <t xml:space="preserve"> od bešavnih cijevi (čelične ili aluminijske) prema uvjetima i važećim HTZ propisima. U jediničnu cijenu uključiti i zaštitni zastor od jutenih ili plastičnih traka koje se postavljaju sa vanjske strane skele po cijeloj površini. Skela se mora osigurati od prevrtanja sidrenjem, a od udara groma uzemljenjem. Potrebno je izvesti pomoćne metalne ili drvene ljestve-penjalice za vertikalnu komunikaciju radnika. Obračun po stvarnoizvedenim količinama radova. Obračun po m</t>
    </r>
    <r>
      <rPr>
        <sz val="10"/>
        <rFont val="Calibri"/>
        <family val="2"/>
        <charset val="238"/>
      </rPr>
      <t>²</t>
    </r>
    <r>
      <rPr>
        <sz val="10"/>
        <rFont val="Times New Roman"/>
        <family val="1"/>
      </rPr>
      <t xml:space="preserve"> vertikalne površine fasade.</t>
    </r>
  </si>
  <si>
    <r>
      <rPr>
        <b/>
        <sz val="10"/>
        <rFont val="Times New Roman"/>
        <family val="1"/>
        <charset val="238"/>
      </rPr>
      <t>Demontaža fasadnih eternit ploča</t>
    </r>
    <r>
      <rPr>
        <sz val="10"/>
        <rFont val="Times New Roman"/>
        <family val="1"/>
        <charset val="238"/>
      </rPr>
      <t xml:space="preserve"> sa vanjskih zidova, te zbrinjavanje na zakonom propisani način. Sve radove izvesti u skladu sa Pravilnikom o načinu i postupcima gospodarenja otpadom koji sadrži azbest (NN 178/04, 111/06), Naputkom o postupanju s otpadom koji sadrži azbest (NN 75/93) i Zakonom o otpadu (NN 178/04, 111/06, 60/80). Obračun po stvarno izvedenim količinama radova. Obračun po površini uklonjenih fasadnih ploča.</t>
    </r>
  </si>
  <si>
    <r>
      <t>Napomena: na mjestima gdje se nalaze fasadne eternit ploče, način postavljanja i vrsta pričvrsnica odredit će se nakon uklanjanja ploča.</t>
    </r>
    <r>
      <rPr>
        <b/>
        <i/>
        <sz val="10"/>
        <rFont val="Times New Roman"/>
        <family val="1"/>
        <charset val="238"/>
      </rPr>
      <t>Naručitelj zahtjeva iznadprosječnu ravnost površine fasade sa maksimalnim odstupanjem od 2mm na 2 m'.</t>
    </r>
  </si>
  <si>
    <t xml:space="preserve">Obračun po m' kompletno izvedenog fasadnog sustava. U cijenu uključen sav potreban rad, materijal, priprema podloge, početni profil, sve potrebne lajsne koje se ugrađuju prema katalogu proizvođača. </t>
  </si>
  <si>
    <t>UKUPNO FASADERSKI RADOVI:</t>
  </si>
  <si>
    <r>
      <rPr>
        <b/>
        <sz val="10"/>
        <rFont val="Times New Roman"/>
        <family val="1"/>
        <charset val="238"/>
      </rPr>
      <t>Dobava i ugradnja gotovih slivnika</t>
    </r>
    <r>
      <rPr>
        <sz val="10"/>
        <rFont val="Times New Roman"/>
        <family val="1"/>
      </rPr>
      <t xml:space="preserve"> sa zaštitnom košarom. Slivnici se brtve sa vanjske strane brtvilom. Obračun po komadu ugrađenog slivnika.</t>
    </r>
  </si>
  <si>
    <t>XI</t>
  </si>
  <si>
    <t>c) dim. 340x260 cm</t>
  </si>
  <si>
    <r>
      <rPr>
        <b/>
        <sz val="10"/>
        <rFont val="Times New Roman"/>
        <family val="1"/>
        <charset val="238"/>
      </rPr>
      <t>Izrada, dostava i montaža</t>
    </r>
    <r>
      <rPr>
        <sz val="10"/>
        <rFont val="Times New Roman"/>
        <family val="1"/>
      </rPr>
      <t xml:space="preserve"> PVC stijene, u boji po izboru investitora, ukupnih dimenzija 340x260 cm, izrađene od profila s prekinutim toplinskim mostom.</t>
    </r>
  </si>
  <si>
    <t xml:space="preserve">Napomena: </t>
  </si>
  <si>
    <t>Količine fasaderskih radova obračunate su na način:</t>
  </si>
  <si>
    <t>-</t>
  </si>
  <si>
    <t>Građevina:    PPO Podmurvice</t>
  </si>
  <si>
    <r>
      <rPr>
        <b/>
        <sz val="10"/>
        <rFont val="Times New Roman"/>
        <family val="1"/>
        <charset val="238"/>
      </rPr>
      <t>Demontaža postojećih slojeva ravnog krova</t>
    </r>
    <r>
      <rPr>
        <sz val="10"/>
        <rFont val="Times New Roman"/>
        <family val="1"/>
        <charset val="238"/>
      </rPr>
      <t>, te utovar i odvoz na deponij bez obzira na udaljenost deponija. Obračun po stvarno izvedenim količinama radova. Obračun po m2.</t>
    </r>
  </si>
  <si>
    <r>
      <rPr>
        <b/>
        <sz val="10"/>
        <rFont val="Times New Roman"/>
        <family val="1"/>
        <charset val="238"/>
      </rPr>
      <t xml:space="preserve">Skidanje drvenih stupova </t>
    </r>
    <r>
      <rPr>
        <sz val="10"/>
        <rFont val="Times New Roman"/>
        <family val="1"/>
        <charset val="238"/>
      </rPr>
      <t>nadstrešnice terase uz prethodno podupiranje dimenzija 12x12 cm i visine 2,90 m. U cijenu uključen sav rad i materijal te utovar i odvoz na deponij bez obzira na udaljenost deponija. Obračun po stvarno izvedenim količinama radova. Obračun po komadu.</t>
    </r>
  </si>
  <si>
    <r>
      <rPr>
        <b/>
        <sz val="10"/>
        <rFont val="Times New Roman"/>
        <family val="1"/>
        <charset val="238"/>
      </rPr>
      <t>Izvedba betona za pad</t>
    </r>
    <r>
      <rPr>
        <sz val="10"/>
        <rFont val="Times New Roman"/>
        <family val="1"/>
      </rPr>
      <t xml:space="preserve"> na ravnom krovu objekta debljine cca 2-8 cm. Stavka uključuje sve potrebne radove uključujući pripremu podloge za betoniranje. Cijena uključuje sve potrebne materijale, sredstva i rad. Obračun po stvarno izvedenim količinama radova. Obračun po m² stvarno izvedenih radova.</t>
    </r>
  </si>
  <si>
    <r>
      <rPr>
        <b/>
        <sz val="10"/>
        <rFont val="Times New Roman"/>
        <family val="1"/>
        <charset val="238"/>
      </rPr>
      <t>Skidanje sljemenjaka</t>
    </r>
    <r>
      <rPr>
        <sz val="10"/>
        <rFont val="Times New Roman"/>
        <family val="1"/>
        <charset val="238"/>
      </rPr>
      <t xml:space="preserve"> sa sljemena krova, žljebova i pripadajućih kuka, te skidanje ostalih elemenata krovne limarije (uvale, obrubi dimnjaka, dilitacioni, zidni, okapni, zabatni, podložni limovi, vertikalna i horizontalna odvodnja, obrub odušaka, opšavi i nosača raznih instalacija) i spuštanje na tlo. utovar i odvoz na deponij bez obzira na udaljenost deponija. U cijenu uračunat sav rad i materijal. Obračun po stvarno izvedenim količinama radova. Obračun po m´.</t>
    </r>
  </si>
  <si>
    <r>
      <rPr>
        <b/>
        <sz val="10"/>
        <rFont val="Times New Roman"/>
        <family val="1"/>
        <charset val="238"/>
      </rPr>
      <t>Dobava izrada i postava opšava krovnih uvala</t>
    </r>
    <r>
      <rPr>
        <sz val="10"/>
        <rFont val="Times New Roman"/>
        <family val="1"/>
      </rPr>
      <t xml:space="preserve"> iz pocinčanog lima u boji bravarije (po izboru investitora) debljine 1,0 mm, razvijene širine cca 50-80 cm.  Lim podvući pod crijep i zabrtviti i spojiti s hidroizolacijom krova. Sva mjesta dodira lima i žbuke ili betona zaštititi geotekstilom. Jediničnom cijenom obuhvatiti kompletan rad i materijal. Obračun po m' i razvijenoj širini lima. Obračun po m' stvarno izvedenih radova.</t>
    </r>
  </si>
  <si>
    <r>
      <rPr>
        <b/>
        <sz val="10"/>
        <rFont val="Times New Roman"/>
        <family val="1"/>
        <charset val="238"/>
      </rPr>
      <t>Vršenje preinake lijevano željeznih odvodnih oborinskih vertikala</t>
    </r>
    <r>
      <rPr>
        <sz val="10"/>
        <rFont val="Times New Roman"/>
        <family val="1"/>
        <charset val="238"/>
      </rPr>
      <t xml:space="preserve"> sa krova  na način da se uklanjaju postojeće i ugrađuju nove varenjem željeznih koljena na postojeće cijevi uz uvjet da se ostvari udaljenost od novoizvedene fasade minimalno 5 cm, uz odgovarajuća pridržanja vertikalnih cijevi odvodnje. Za spoj na postojeće cijevi potrebno je otkapanje betonske podloge. Cijena uključuje sva potrebna sredstva, materijal i rad. Obračun po stvarno izvedenim količinama radova. Obračun po komadu ugrađenog koljena.</t>
    </r>
  </si>
  <si>
    <r>
      <rPr>
        <b/>
        <sz val="10"/>
        <rFont val="Times New Roman"/>
        <family val="1"/>
        <charset val="238"/>
      </rPr>
      <t>Dobava izrada i postava opšava sudara krova sa zidom</t>
    </r>
    <r>
      <rPr>
        <sz val="10"/>
        <rFont val="Times New Roman"/>
        <family val="1"/>
        <charset val="238"/>
      </rPr>
      <t xml:space="preserve"> iz lima u boji bravarije (po izboru investitora) debljine 1,0 mm, razvijene širine cca 30 cm.  Na vanjskom rubu zabrtviti uz crijep, a na strani do zida lim podvući pod žbuku i uzdići minimalno 1 cm. Sva mjesta dodira lima i žbuke ili betona zaštititi geotekstilom. Jediničnom cijenom obuhvatiti kompletan rad i materijal. Obračun po stvarno izvedenim količinama radova. Obračun po m' i razvijenoj širini lima sa svim ostalim materijalom. Obračun po m'.</t>
    </r>
  </si>
  <si>
    <t>OKOV: Vrata sa hidrauličnim samozatvaračem, rolo pantima, brava na valjak sa tri točke zaključavanja, cilindrom i rukohvatom promjera min. 500 mm obostrano. Vrata se otvaraju prema van. Predvidjeti vrata sa panik letvom.
Uključeni svi opšavi, priključak s podom i stropom, kutevi, statička ojačanja, EPDM brtve te ostali elementi nužni za punu funkcionalnost.</t>
  </si>
  <si>
    <r>
      <t>OKOV: Vrata sa hidrauličnim samozatvaračem, rolo pantima, brava na valjak sa tri točke zaključavanja, cilindrom i rukohvatom promjera min. 500 mm obostrano. Vrata se otvaraju prema van.</t>
    </r>
    <r>
      <rPr>
        <sz val="10"/>
        <rFont val="Times New Roman"/>
        <family val="1"/>
        <charset val="238"/>
      </rPr>
      <t xml:space="preserve"> Predvidjeti vrata sa panik letvom.</t>
    </r>
    <r>
      <rPr>
        <sz val="10"/>
        <rFont val="Times New Roman"/>
        <family val="1"/>
      </rPr>
      <t xml:space="preserve">
Uključeni svi opšavi, priključak s podom i stropom, kutevi, statička ojačanja, EPDM brtve te ostali elementi nužni za punu funkcionalnost.</t>
    </r>
  </si>
  <si>
    <t xml:space="preserve">Stijena sadrži dvokrilna zaokretna vrata dimenzija 190x200 cm s 2 fiksna polja bočno do visine od 200 cm, te 3 otklopna nadsvjeta iznad visine od 200 cm -sve prema shemi stolarije POZ 3. </t>
  </si>
  <si>
    <t>Stijena sadrži jednokrilna zaokretna vrata dimenzija 89x200 cm sa fiksnim bočnim poljem do visine od 200 cm, te fiksnim nadsvjetlom iznad visine od 200 cm-sve prema shemi stolarije POZ 9.</t>
  </si>
  <si>
    <r>
      <rPr>
        <b/>
        <sz val="10"/>
        <rFont val="Times New Roman"/>
        <family val="1"/>
        <charset val="238"/>
      </rPr>
      <t xml:space="preserve">Nabava, doprema i postavljanje zaštitne ventilacione mrežice </t>
    </r>
    <r>
      <rPr>
        <sz val="10"/>
        <rFont val="Times New Roman"/>
        <family val="1"/>
        <charset val="238"/>
      </rPr>
      <t>na spoju vanjskog zida i krovne plohe. Obračun po m' ugrađene mrežice.</t>
    </r>
  </si>
  <si>
    <r>
      <t xml:space="preserve">Stijena sadrži jednokrilna zaokretna vrata dimenzija 95x220 cm s fiksnim nadsvjetlom dimenzija 95X40 cm - sve prema shemi stolarije </t>
    </r>
    <r>
      <rPr>
        <sz val="10"/>
        <rFont val="Times New Roman"/>
        <family val="1"/>
        <charset val="238"/>
      </rPr>
      <t>POZ 1A</t>
    </r>
    <r>
      <rPr>
        <sz val="10"/>
        <rFont val="Times New Roman"/>
        <family val="1"/>
      </rPr>
      <t xml:space="preserve">. </t>
    </r>
  </si>
  <si>
    <r>
      <t xml:space="preserve">Stijena sadrži jednokrilna zaokretna vrata dimenzija 95x220 cm s fiksnim nadsvjetlom dimenzija 95X40 cm - sve prema shemi stolarije </t>
    </r>
    <r>
      <rPr>
        <sz val="10"/>
        <rFont val="Times New Roman"/>
        <family val="1"/>
        <charset val="238"/>
      </rPr>
      <t>POZ 1B.</t>
    </r>
    <r>
      <rPr>
        <sz val="10"/>
        <rFont val="Times New Roman"/>
        <family val="1"/>
      </rPr>
      <t xml:space="preserve"> </t>
    </r>
  </si>
  <si>
    <r>
      <rPr>
        <b/>
        <sz val="10"/>
        <rFont val="Times New Roman"/>
        <family val="1"/>
        <charset val="238"/>
      </rPr>
      <t>Zatrpavanje rova</t>
    </r>
    <r>
      <rPr>
        <sz val="10"/>
        <rFont val="Times New Roman"/>
        <family val="1"/>
      </rPr>
      <t xml:space="preserve"> </t>
    </r>
    <r>
      <rPr>
        <sz val="10"/>
        <rFont val="Times New Roman"/>
        <family val="1"/>
        <charset val="238"/>
      </rPr>
      <t>kamenim materijalom iz pozajmišta granulacije 0/60 mm</t>
    </r>
    <r>
      <rPr>
        <sz val="10"/>
        <rFont val="Times New Roman"/>
        <family val="1"/>
      </rPr>
      <t>. Zatrpavanje se izvodi u slojevima od 30 cm s potrebnim vlaženjem te strojnim i ručnim nabijanjem. U cijenu uključen sav potreban rad i materijal. Obračun po m</t>
    </r>
    <r>
      <rPr>
        <vertAlign val="superscript"/>
        <sz val="10"/>
        <rFont val="Times New Roman"/>
        <family val="1"/>
        <charset val="238"/>
      </rPr>
      <t>3</t>
    </r>
    <r>
      <rPr>
        <sz val="10"/>
        <rFont val="Times New Roman"/>
        <family val="1"/>
      </rPr>
      <t xml:space="preserve"> stvarno izvedenih radova. </t>
    </r>
  </si>
  <si>
    <r>
      <rPr>
        <b/>
        <sz val="10"/>
        <rFont val="Times New Roman"/>
        <family val="1"/>
        <charset val="238"/>
      </rPr>
      <t>Utovar i odvoz viška materijala</t>
    </r>
    <r>
      <rPr>
        <sz val="10"/>
        <rFont val="Times New Roman"/>
        <family val="1"/>
      </rPr>
      <t xml:space="preserve"> iz iskopa na deponij bez obzira na udaljenost deponija. U cijenu uključen sav potreban rad i materijal. Obračun po m</t>
    </r>
    <r>
      <rPr>
        <vertAlign val="superscript"/>
        <sz val="10"/>
        <rFont val="Times New Roman"/>
        <family val="1"/>
        <charset val="238"/>
      </rPr>
      <t>3</t>
    </r>
    <r>
      <rPr>
        <sz val="10"/>
        <rFont val="Times New Roman"/>
        <family val="1"/>
      </rPr>
      <t xml:space="preserve"> stvarno izvedenih radova.</t>
    </r>
  </si>
  <si>
    <r>
      <rPr>
        <b/>
        <sz val="10"/>
        <rFont val="Times New Roman"/>
        <family val="1"/>
        <charset val="238"/>
      </rPr>
      <t>Dobava i ugradnja toplinske izolacije</t>
    </r>
    <r>
      <rPr>
        <sz val="10"/>
        <rFont val="Times New Roman"/>
        <family val="1"/>
        <charset val="238"/>
      </rPr>
      <t xml:space="preserve"> </t>
    </r>
    <r>
      <rPr>
        <b/>
        <sz val="10"/>
        <rFont val="Times New Roman"/>
        <family val="1"/>
        <charset val="238"/>
      </rPr>
      <t>stropa tavana</t>
    </r>
    <r>
      <rPr>
        <sz val="10"/>
        <rFont val="Times New Roman"/>
        <family val="1"/>
        <charset val="238"/>
      </rPr>
      <t xml:space="preserve"> od mineralne (kamene) vune ukupne debljine 14 cm. Zahtijevani koeficijent toplinske provodljivosti je 0,035 W/mK, po HRN EN 12667, klasa negorivosti A1, HRN EN 13501-1. Otpor difuziji vodene pare μ=1,1. Ugradnja toplinsko- izolacijskog materijala na prethodno očišćenu podlogu sa svim potrebnim materijalim i radovima- sve prema preporuci proizvođača. Obračun po m</t>
    </r>
    <r>
      <rPr>
        <vertAlign val="superscript"/>
        <sz val="10"/>
        <rFont val="Times New Roman"/>
        <family val="1"/>
        <charset val="238"/>
      </rPr>
      <t>2</t>
    </r>
    <r>
      <rPr>
        <sz val="10"/>
        <rFont val="Times New Roman"/>
        <family val="1"/>
        <charset val="238"/>
      </rPr>
      <t xml:space="preserve"> izolirane površine.</t>
    </r>
  </si>
  <si>
    <r>
      <rPr>
        <b/>
        <sz val="10"/>
        <rFont val="Times New Roman"/>
        <family val="1"/>
        <charset val="238"/>
      </rPr>
      <t>Demontaža pokrova</t>
    </r>
    <r>
      <rPr>
        <sz val="10"/>
        <rFont val="Times New Roman"/>
        <family val="1"/>
        <charset val="238"/>
      </rPr>
      <t xml:space="preserve"> od salonit ploča i zbrinjavanje na zakonom propisani način, demontaža letvi i kontraletvi te skidanje bitumenske ljepenke, spuštanje i odlaganje na tlo, te utovar i odvoz na deponij bez obzira na udaljensot deponija. U cijenu uračunat sav rad i materijal. Sve radove izvesti u skladu s Pravilnikom o načinu i postupcima gospodarenja otpadom koji sadrži azbest (NN 178/04, 111/06), Naputkom o postupanju s otpadom koji sadrži azbest (NN 75/93) i Zakonom o otpadu (NN 178/04, 111/06, 60/08). Obračun po stvarno izvedenim količinama radova. Obračun po m</t>
    </r>
    <r>
      <rPr>
        <vertAlign val="superscript"/>
        <sz val="10"/>
        <rFont val="Times New Roman"/>
        <family val="1"/>
        <charset val="238"/>
      </rPr>
      <t>2</t>
    </r>
    <r>
      <rPr>
        <sz val="10"/>
        <rFont val="Times New Roman"/>
        <family val="1"/>
        <charset val="238"/>
      </rPr>
      <t xml:space="preserve"> krovne površine.</t>
    </r>
  </si>
  <si>
    <r>
      <rPr>
        <b/>
        <sz val="10"/>
        <rFont val="Times New Roman"/>
        <family val="1"/>
        <charset val="238"/>
      </rPr>
      <t xml:space="preserve">Demontaža i zamjena dijela daščane oplate </t>
    </r>
    <r>
      <rPr>
        <sz val="10"/>
        <rFont val="Times New Roman"/>
        <family val="1"/>
        <charset val="238"/>
      </rPr>
      <t>nakon skidanja slojeva pokrova. Predviđena zamjena daščane oplate je u iznosu od 20 %. Utovar i odvoz zamjenjenog materijala na deponij bez obzira na udaljenost deponija. Obračun po m</t>
    </r>
    <r>
      <rPr>
        <vertAlign val="superscript"/>
        <sz val="10"/>
        <rFont val="Times New Roman"/>
        <family val="1"/>
        <charset val="238"/>
      </rPr>
      <t>2</t>
    </r>
    <r>
      <rPr>
        <sz val="10"/>
        <rFont val="Times New Roman"/>
        <family val="1"/>
        <charset val="238"/>
      </rPr>
      <t xml:space="preserve"> stvarno izvedenog posla.</t>
    </r>
  </si>
  <si>
    <r>
      <rPr>
        <b/>
        <sz val="10"/>
        <rFont val="Times New Roman"/>
        <family val="1"/>
        <charset val="238"/>
      </rPr>
      <t xml:space="preserve">Demontaža i zamjena dijela dotrajale konstrukcije krova(rogovi i dijelovi rešetke) </t>
    </r>
    <r>
      <rPr>
        <sz val="10"/>
        <rFont val="Times New Roman"/>
        <family val="1"/>
        <charset val="238"/>
      </rPr>
      <t>od drvenih elemenata. Predviđena zamjena je u iznosu od 10 %. Utovar i odvoz zamjenjenog materijala na deponij bez obzira na udaljenost deponija. Obračun po m</t>
    </r>
    <r>
      <rPr>
        <vertAlign val="superscript"/>
        <sz val="10"/>
        <rFont val="Times New Roman"/>
        <family val="1"/>
        <charset val="238"/>
      </rPr>
      <t>2</t>
    </r>
    <r>
      <rPr>
        <sz val="10"/>
        <rFont val="Times New Roman"/>
        <family val="1"/>
        <charset val="238"/>
      </rPr>
      <t xml:space="preserve"> stvarno izvedenog posla.</t>
    </r>
  </si>
  <si>
    <r>
      <rPr>
        <b/>
        <sz val="10"/>
        <rFont val="Times New Roman"/>
        <family val="1"/>
        <charset val="238"/>
      </rPr>
      <t>Montaža drvenih krovnih kontraletvi</t>
    </r>
    <r>
      <rPr>
        <sz val="10"/>
        <rFont val="Times New Roman"/>
        <family val="1"/>
        <charset val="238"/>
      </rPr>
      <t xml:space="preserve"> kako bi se omogućilo pravilno provjetravanje krovišta.
Letvanje krovišta za pokrov od vlaknocementnih ploča.    
Razmak letava napraviti u skladu s naputkom proizvođača ploča kao i detalje potrebne za montažu (odzračnik, sljeme, greben, uvala, ...)        
U cijenu je uključen sav rad i materijal i pomoćni materijal. Obračun po m</t>
    </r>
    <r>
      <rPr>
        <vertAlign val="superscript"/>
        <sz val="10"/>
        <rFont val="Times New Roman"/>
        <family val="1"/>
        <charset val="238"/>
      </rPr>
      <t>2</t>
    </r>
    <r>
      <rPr>
        <sz val="10"/>
        <rFont val="Times New Roman"/>
        <family val="1"/>
        <charset val="238"/>
      </rPr>
      <t xml:space="preserve"> stvarno izvedenih radova.</t>
    </r>
  </si>
  <si>
    <t xml:space="preserve">Obračun po m² kompletno izvedenog fasadnog sustava. U cijenu uključen sav potreban rad, materijal, priprema podloge, početni profil, sve potrebne lajsne koje se ugrađuju prema katalogu proizvođača. </t>
  </si>
  <si>
    <r>
      <rPr>
        <b/>
        <sz val="10"/>
        <rFont val="Times New Roman"/>
        <family val="1"/>
        <charset val="238"/>
      </rPr>
      <t>Dobava izrada i postava opšava zabatnog zida i grebena</t>
    </r>
    <r>
      <rPr>
        <sz val="10"/>
        <rFont val="Times New Roman"/>
        <family val="1"/>
        <charset val="238"/>
      </rPr>
      <t xml:space="preserve"> iz lima u boji bravarije (po izboru investitora) debljine 1,0 mm, razvijene širine cca 60 cm.  Na vanjskom rubu izvesti okapnicu udaljenu min 2 cm od žbuke. Sva mjesta dodira lima i žbuke ili betona zaštititi geotekstilom. Jediničnom cijenom obuhvatiti kompletan rad i materijal. Obračun po m' i razvijenoj širini lima sa svim ostalim materijalom. Obračun po m' stvarno izvedenih radova.</t>
    </r>
  </si>
  <si>
    <r>
      <rPr>
        <b/>
        <sz val="10"/>
        <rFont val="Times New Roman"/>
        <family val="1"/>
        <charset val="238"/>
      </rPr>
      <t>Dobava, izrada i postava vertikalnih odvoda</t>
    </r>
    <r>
      <rPr>
        <sz val="10"/>
        <rFont val="Times New Roman"/>
        <family val="1"/>
        <charset val="238"/>
      </rPr>
      <t xml:space="preserve"> (oluka) krovne vode Ø 10 cm, od lima debljine 1,0 mm, uključivo obujmice i sav sitni i spojni materijal. Boja lima u boji bravarije (po izboru investitora). Na mjestima prolaza oluka kroz konstrukciju potrebno je oluk izolirati hladni bitumenski premaz i omotati krovnom ljepenkom. Uključena i izrada spoja s cijevima oborinske odvodnje. Obračun po m' stvarno izvedenih radova.</t>
    </r>
  </si>
  <si>
    <r>
      <rPr>
        <b/>
        <sz val="10"/>
        <rFont val="Times New Roman"/>
        <family val="1"/>
        <charset val="238"/>
      </rPr>
      <t>Izrada, dobava i montaža limenog opšava parapetnih zidića</t>
    </r>
    <r>
      <rPr>
        <sz val="10"/>
        <rFont val="Times New Roman"/>
        <family val="1"/>
        <charset val="238"/>
      </rPr>
      <t xml:space="preserve"> krovnih ploha od pocinčanog plastificiranog lima razvijene širine cca 50 cm u boji prema izboru Investitora, debljine d=1,0 mm. Stavka uključuje potrebne pričvrsne trake i sav potreban spojni materijal. Ugraditi u skladu s vjetrovnim područjem. Cijena uključuje sav potreban rad i materijal. Obračun po m' stvarno izvedenih radova.</t>
    </r>
  </si>
  <si>
    <r>
      <rPr>
        <b/>
        <sz val="10"/>
        <rFont val="Times New Roman"/>
        <family val="1"/>
        <charset val="238"/>
      </rPr>
      <t>Izrada, dobava i montaža vanjskih prozorskih klupica</t>
    </r>
    <r>
      <rPr>
        <sz val="10"/>
        <rFont val="Times New Roman"/>
        <family val="1"/>
      </rPr>
      <t xml:space="preserve"> od pocinčanog lima razvijene širine 25-30 cm, debljine d=1,0 mm u boji postavljene stolarije na objektu. U cijenu uključen sav potreban rad i materijal, kao i svi spojni elementi i obrade za vodonepropusnost. Obračun po m' stvarno izvedenih radova.</t>
    </r>
  </si>
  <si>
    <r>
      <rPr>
        <b/>
        <sz val="10"/>
        <rFont val="Times New Roman"/>
        <family val="1"/>
        <charset val="238"/>
      </rPr>
      <t>Ličenje drvenih stupova</t>
    </r>
    <r>
      <rPr>
        <sz val="10"/>
        <rFont val="Times New Roman"/>
        <family val="1"/>
      </rPr>
      <t xml:space="preserve"> nadstrešnice dimenzija 12x12 cm visine 2,90 m, završni premaz bojom u tonu po izboru Investitora (sve u potrebnom broju premaza). Cijena uključuje sav potreban rad i materijal, te sve potrebne predradnje poput brušenja i čišćenje podloge. Obračun stvarno izvedenim količinama radova. Obračun po komadu.</t>
    </r>
  </si>
  <si>
    <r>
      <rPr>
        <b/>
        <sz val="10"/>
        <rFont val="Times New Roman"/>
        <family val="1"/>
        <charset val="238"/>
      </rPr>
      <t>Izrada novog sloja cementne žbuke</t>
    </r>
    <r>
      <rPr>
        <sz val="10"/>
        <rFont val="Times New Roman"/>
        <family val="1"/>
      </rPr>
      <t xml:space="preserve"> (špric, gruba, fina) debljine 2 cm na zidovima gdje je prethodno otučena dotrajala žbuka. Cijena uključuje sav potreban rad i materijal, te pripremu podloge. Obračun po stvarno izvedenim količinama radova. Obračun po m</t>
    </r>
    <r>
      <rPr>
        <sz val="10"/>
        <rFont val="Calibri"/>
        <family val="2"/>
        <charset val="238"/>
      </rPr>
      <t xml:space="preserve">² </t>
    </r>
    <r>
      <rPr>
        <sz val="10"/>
        <rFont val="Times New Roman"/>
        <family val="1"/>
        <charset val="238"/>
      </rPr>
      <t>stvarno izvedenih radova</t>
    </r>
    <r>
      <rPr>
        <sz val="10"/>
        <rFont val="Times New Roman"/>
        <family val="1"/>
      </rPr>
      <t>.</t>
    </r>
  </si>
  <si>
    <r>
      <rPr>
        <b/>
        <sz val="10"/>
        <rFont val="Times New Roman"/>
        <family val="1"/>
        <charset val="238"/>
      </rPr>
      <t>Pranje i čišćenje betonskih staza</t>
    </r>
    <r>
      <rPr>
        <sz val="10"/>
        <rFont val="Times New Roman"/>
        <family val="1"/>
      </rPr>
      <t xml:space="preserve"> oko objekta vodom pod pritiskom. U cijenu uključen sav potreban rad i materijal. Obračun po m</t>
    </r>
    <r>
      <rPr>
        <vertAlign val="superscript"/>
        <sz val="10"/>
        <rFont val="Times New Roman"/>
        <family val="1"/>
        <charset val="238"/>
      </rPr>
      <t>2</t>
    </r>
    <r>
      <rPr>
        <sz val="10"/>
        <rFont val="Times New Roman"/>
        <family val="1"/>
      </rPr>
      <t xml:space="preserve"> stvarno izvedenih radova.</t>
    </r>
  </si>
  <si>
    <r>
      <rPr>
        <b/>
        <sz val="10"/>
        <rFont val="Times New Roman"/>
        <family val="1"/>
        <charset val="238"/>
      </rPr>
      <t>Demontaža postojećih rigalica</t>
    </r>
    <r>
      <rPr>
        <sz val="10"/>
        <rFont val="Times New Roman"/>
        <family val="1"/>
        <charset val="238"/>
      </rPr>
      <t xml:space="preserve"> na zidovima terasa, te dobava i montaža novih. Odvoz otpadnog materijala na deponij bez obzira na udaljenost deponija. Točne dimenzije promjera utvrditi nakon otklanjanja postojećih rigalica. Obračun po m' stvarno izvedenih radova.</t>
    </r>
  </si>
  <si>
    <r>
      <rPr>
        <b/>
        <sz val="10"/>
        <rFont val="Times New Roman"/>
        <family val="1"/>
        <charset val="238"/>
      </rPr>
      <t>Dobava i montaža drvenih stupova</t>
    </r>
    <r>
      <rPr>
        <sz val="10"/>
        <rFont val="Times New Roman"/>
        <family val="1"/>
      </rPr>
      <t xml:space="preserve"> nadstrešnice dimenzija 12x12 cm visine 2,90 m. Cijena uključuje sav potreban rad i materijal, te sve potrebne predradnje poput rezanja, brušenja i čišćenje podloge prije ličenja. Obračun po komadu stvarno izvedenih radova.</t>
    </r>
  </si>
  <si>
    <r>
      <rPr>
        <b/>
        <sz val="10"/>
        <rFont val="Times New Roman"/>
        <family val="1"/>
        <charset val="238"/>
      </rPr>
      <t>Dobava i montaža poluperforirane drenažne cijevi</t>
    </r>
    <r>
      <rPr>
        <sz val="10"/>
        <rFont val="Times New Roman"/>
        <family val="1"/>
        <charset val="238"/>
      </rPr>
      <t xml:space="preserve"> profila </t>
    </r>
    <r>
      <rPr>
        <sz val="10"/>
        <rFont val="Calibri"/>
        <family val="2"/>
        <charset val="238"/>
      </rPr>
      <t>Ø</t>
    </r>
    <r>
      <rPr>
        <sz val="11"/>
        <rFont val="Times New Roman"/>
        <family val="1"/>
        <charset val="238"/>
      </rPr>
      <t>160 u iskopani rov na sjevernom pročelju. U cijenu uračunat sav rad i materijal. Obračun po m' ugrađene cijevi.</t>
    </r>
  </si>
  <si>
    <r>
      <t>otvori veličine do 3,00 m</t>
    </r>
    <r>
      <rPr>
        <vertAlign val="superscript"/>
        <sz val="10"/>
        <rFont val="Times New Roman"/>
        <family val="1"/>
        <charset val="238"/>
      </rPr>
      <t>2</t>
    </r>
    <r>
      <rPr>
        <sz val="10"/>
        <rFont val="Times New Roman"/>
        <family val="1"/>
      </rPr>
      <t xml:space="preserve"> ne odbijaju se i njihove špalete se ne obračunavaju</t>
    </r>
  </si>
  <si>
    <r>
      <t>kod otvora veličine veće od 3,00 m</t>
    </r>
    <r>
      <rPr>
        <vertAlign val="superscript"/>
        <sz val="10"/>
        <rFont val="Times New Roman"/>
        <family val="1"/>
        <charset val="238"/>
      </rPr>
      <t>2</t>
    </r>
    <r>
      <rPr>
        <sz val="10"/>
        <rFont val="Times New Roman"/>
        <family val="1"/>
      </rPr>
      <t xml:space="preserve"> odbija se površina preko 3,00 m</t>
    </r>
    <r>
      <rPr>
        <vertAlign val="superscript"/>
        <sz val="10"/>
        <rFont val="Times New Roman"/>
        <family val="1"/>
        <charset val="238"/>
      </rPr>
      <t>2</t>
    </r>
  </si>
  <si>
    <r>
      <rPr>
        <b/>
        <sz val="10"/>
        <rFont val="Times New Roman"/>
        <family val="1"/>
        <charset val="238"/>
      </rPr>
      <t>Pažljivo skidanje lamperije</t>
    </r>
    <r>
      <rPr>
        <sz val="10"/>
        <rFont val="Times New Roman"/>
        <family val="1"/>
        <charset val="238"/>
      </rPr>
      <t xml:space="preserve"> u širini od cca 30cm, (iznad ulaza potrebno je u potpunosti privremeno skinuti lamperiju zbog okomitog nalijeganja na vanjski zid),  te zaštitne drvene maske na sjevernom pročelju. U cijenu uključeno rezanje i ponovno postavljanje nakon izvedbe toplinske izolacije. Obračun po m</t>
    </r>
    <r>
      <rPr>
        <vertAlign val="superscript"/>
        <sz val="10"/>
        <rFont val="Times New Roman"/>
        <family val="1"/>
        <charset val="238"/>
      </rPr>
      <t>2</t>
    </r>
    <r>
      <rPr>
        <sz val="10"/>
        <rFont val="Times New Roman"/>
        <family val="1"/>
        <charset val="238"/>
      </rPr>
      <t xml:space="preserve"> stvarno izvedenih radova.</t>
    </r>
  </si>
  <si>
    <r>
      <rPr>
        <b/>
        <sz val="10"/>
        <rFont val="Times New Roman"/>
        <family val="1"/>
      </rPr>
      <t>Pažljivo brušenje i bojanje</t>
    </r>
    <r>
      <rPr>
        <sz val="10"/>
        <rFont val="Times New Roman"/>
        <family val="1"/>
      </rPr>
      <t xml:space="preserve"> daske na spoju vanjskog zida i krovne plohe kao i zaštitne drvene maske na sjevernom pročelju. Obračun po stvarno izvedenim količinama radova. Obračun po m'.</t>
    </r>
  </si>
  <si>
    <r>
      <rPr>
        <b/>
        <sz val="10"/>
        <rFont val="Times New Roman"/>
        <family val="1"/>
        <charset val="238"/>
      </rPr>
      <t>Izvedba nove armiranobetonske staze</t>
    </r>
    <r>
      <rPr>
        <sz val="10"/>
        <rFont val="Times New Roman"/>
        <family val="1"/>
      </rPr>
      <t xml:space="preserve"> na mjestu iskopa na sjevernom pročelju - debljina ploče 10 cm, armiranje mrežom Q131. Stavka uključuje sve potrebne radove uključujući pripremu podloge za betoniranje. Cijena uključuje sve potrebne materijale, sredstva i rad. Obračun po stvarno izvedenim količinama radova. Obračun po m</t>
    </r>
    <r>
      <rPr>
        <sz val="10"/>
        <rFont val="Calibri"/>
        <family val="2"/>
        <charset val="238"/>
      </rPr>
      <t>²</t>
    </r>
    <r>
      <rPr>
        <sz val="10"/>
        <rFont val="Times New Roman"/>
        <family val="1"/>
      </rPr>
      <t xml:space="preserve"> izvedene staze.</t>
    </r>
  </si>
  <si>
    <t>PODOPOLAGAČKI RADOVI</t>
  </si>
  <si>
    <t xml:space="preserve"> m²</t>
  </si>
  <si>
    <t>UKUPNO PODOPOLAGAČKI RADOVI :</t>
  </si>
  <si>
    <t>Xii</t>
  </si>
  <si>
    <r>
      <rPr>
        <b/>
        <sz val="10"/>
        <rFont val="Times New Roman"/>
        <family val="1"/>
        <charset val="238"/>
      </rPr>
      <t>Pažljiva demontaža i ponovna montaža betonskih ploča</t>
    </r>
    <r>
      <rPr>
        <sz val="10"/>
        <rFont val="Times New Roman"/>
        <family val="1"/>
        <charset val="238"/>
      </rPr>
      <t xml:space="preserve"> u širini cca. 40  cm (širina jednog reda ploča)na dijelu zapadnog i istočnog pročelja za postavljanje XPS-a. Prilikom ponovne montaže potrebno je rezanje i kraćenje jedne stranice betonske ploče za 8 cm kolika je debljina novopostavljenog XPS-a. U cijenu uračunat sav rad i materijal. Obračun po m' stvarno izvedenog posla.</t>
    </r>
  </si>
  <si>
    <r>
      <rPr>
        <b/>
        <sz val="10"/>
        <rFont val="Times New Roman"/>
        <family val="1"/>
        <charset val="238"/>
      </rPr>
      <t>Skidanje pločica u širini 20 cm te skidanje cementnog estriha i strojno rezanje betonske ploče</t>
    </r>
    <r>
      <rPr>
        <sz val="10"/>
        <rFont val="Times New Roman"/>
        <family val="1"/>
        <charset val="238"/>
      </rPr>
      <t xml:space="preserve"> u istoj širini, uz zid (na svim terasama i uz glavne ulaze) kako bi se omogućilo postavljanje XPS-a. U cijenu uključen sav rad i materijal te utovar i odvoz do deponija bez obzira na udaljenost deponija. Obračun po m' stvarno izvedenih radova.</t>
    </r>
  </si>
  <si>
    <r>
      <rPr>
        <b/>
        <sz val="10"/>
        <rFont val="Times New Roman"/>
        <family val="1"/>
        <charset val="238"/>
      </rPr>
      <t>Strojni i ručni iskop rova</t>
    </r>
    <r>
      <rPr>
        <sz val="10"/>
        <rFont val="Times New Roman"/>
        <family val="1"/>
        <charset val="238"/>
      </rPr>
      <t xml:space="preserve"> (na svim terasama i glavnim ulazima) prosječne širine 20 cm i prosječne dubine cca 25 cm bez obzira na kategoriju terena. U cijenu uračunat i utovar te odvoz materijala na deponij bez obzira na udaljenost deponija. U cijenu uključen sav potreban rad i materijal, te osiguranje pokosa. Iskop se vrši u svrhu postavljanja XPS-a. Obračun po m</t>
    </r>
    <r>
      <rPr>
        <vertAlign val="superscript"/>
        <sz val="10"/>
        <rFont val="Times New Roman"/>
        <family val="1"/>
        <charset val="238"/>
      </rPr>
      <t>3</t>
    </r>
    <r>
      <rPr>
        <sz val="10"/>
        <rFont val="Times New Roman"/>
        <family val="1"/>
        <charset val="238"/>
      </rPr>
      <t xml:space="preserve"> iskopanog rova u sraslom stanju.</t>
    </r>
  </si>
  <si>
    <r>
      <rPr>
        <b/>
        <sz val="10"/>
        <rFont val="Times New Roman"/>
        <family val="1"/>
        <charset val="238"/>
      </rPr>
      <t>Strojni i ručni iskop rova</t>
    </r>
    <r>
      <rPr>
        <sz val="10"/>
        <rFont val="Times New Roman"/>
        <family val="1"/>
      </rPr>
      <t xml:space="preserve"> prosječne širine </t>
    </r>
    <r>
      <rPr>
        <sz val="10"/>
        <rFont val="Times New Roman"/>
        <family val="1"/>
        <charset val="238"/>
      </rPr>
      <t>80</t>
    </r>
    <r>
      <rPr>
        <sz val="10"/>
        <rFont val="Times New Roman"/>
        <family val="1"/>
      </rPr>
      <t xml:space="preserve"> cm i prosječne dubine cca 80 cm bez obzira na kategoriju terena. U cijenu uključen sav potreban rad i materijal, te osiguranje pokosa. Iskop se vrši u svrhu postavljanja drenažnih cijevi uz objekt te postavljanje XPS-a. Obračun po m</t>
    </r>
    <r>
      <rPr>
        <vertAlign val="superscript"/>
        <sz val="10"/>
        <rFont val="Times New Roman"/>
        <family val="1"/>
        <charset val="238"/>
      </rPr>
      <t>3</t>
    </r>
    <r>
      <rPr>
        <sz val="10"/>
        <rFont val="Times New Roman"/>
        <family val="1"/>
      </rPr>
      <t xml:space="preserve"> iskopanog rova u sraslom stanju.</t>
    </r>
  </si>
  <si>
    <r>
      <rPr>
        <b/>
        <sz val="10"/>
        <rFont val="Times New Roman"/>
        <family val="1"/>
        <charset val="238"/>
      </rPr>
      <t>Zatrpavanje rova</t>
    </r>
    <r>
      <rPr>
        <sz val="10"/>
        <rFont val="Times New Roman"/>
        <family val="1"/>
        <charset val="238"/>
      </rPr>
      <t xml:space="preserve"> na terasama i glavnim ulazima kamenim materijalom iz pozajmišta  granulacije 0/60 mm nakon postavljanja XPS-a. Potrebno izvršiti strojno i ručno nabijanje materijala. U cijenu uključen sav potreban rad i materijal. Obračun po m</t>
    </r>
    <r>
      <rPr>
        <vertAlign val="superscript"/>
        <sz val="10"/>
        <rFont val="Times New Roman"/>
        <family val="1"/>
        <charset val="238"/>
      </rPr>
      <t>3</t>
    </r>
    <r>
      <rPr>
        <sz val="10"/>
        <rFont val="Times New Roman"/>
        <family val="1"/>
        <charset val="238"/>
      </rPr>
      <t xml:space="preserve"> stvarno izvedenih radova. </t>
    </r>
  </si>
  <si>
    <r>
      <rPr>
        <b/>
        <sz val="10"/>
        <rFont val="Times New Roman"/>
        <family val="1"/>
        <charset val="238"/>
      </rPr>
      <t>Izvedba podloge od betona</t>
    </r>
    <r>
      <rPr>
        <sz val="10"/>
        <rFont val="Times New Roman"/>
        <family val="1"/>
        <charset val="238"/>
      </rPr>
      <t xml:space="preserve">  klase C25/30 sa nanošenjem SN veze na svim terasama i glavnim ulazima nakon postavljanja XPS-a. Beton se izvodi u debljini od cca. 10 cm. Obračun po m</t>
    </r>
    <r>
      <rPr>
        <vertAlign val="superscript"/>
        <sz val="10"/>
        <rFont val="Times New Roman"/>
        <family val="1"/>
        <charset val="238"/>
      </rPr>
      <t>2</t>
    </r>
    <r>
      <rPr>
        <sz val="10"/>
        <rFont val="Times New Roman"/>
        <family val="1"/>
        <charset val="238"/>
      </rPr>
      <t xml:space="preserve"> stvarno izvedenih radova.</t>
    </r>
  </si>
  <si>
    <t>dehn nabavna 420kn</t>
  </si>
  <si>
    <t>UKUPNO:</t>
  </si>
  <si>
    <t>REKAPITULACIJA</t>
  </si>
  <si>
    <t>6. OSTALO - UKUPNO</t>
  </si>
  <si>
    <t>kpl</t>
  </si>
  <si>
    <t>Izrada dokumentacije izvedenog stanja</t>
  </si>
  <si>
    <t>6.5.</t>
  </si>
  <si>
    <t xml:space="preserve">Ispitivanje funkcionalnosti sustava tehničke zaštite od strane pravne ili fizičke osobe registrirane za obavljanje poslova tehničke zaštite i izdavanje Uvjerenja. </t>
  </si>
  <si>
    <t>6.4.</t>
  </si>
  <si>
    <t>Ispitivanje svih instalacija na kojima su vršeni radovi od strane ovlaštenog trgovačkog društva i izdavanje potrebnih atesta</t>
  </si>
  <si>
    <t>6.3.</t>
  </si>
  <si>
    <t>Funkcionalno ispitivanje svih instalacija na kojima su vršeni radovi</t>
  </si>
  <si>
    <t>6.2.</t>
  </si>
  <si>
    <t>sati</t>
  </si>
  <si>
    <t>Radovi po nalogu nadzornog inženjera</t>
  </si>
  <si>
    <t>6.1.</t>
  </si>
  <si>
    <t>OSTALO</t>
  </si>
  <si>
    <t>5. ELEKTROINSTALACIJE UZ STROJARSKE INSTALACIJE - UKUPNO</t>
  </si>
  <si>
    <t>kpl.</t>
  </si>
  <si>
    <t>Sitni nespecificirani materijal i rad</t>
  </si>
  <si>
    <t>5.10.</t>
  </si>
  <si>
    <t>m</t>
  </si>
  <si>
    <t>PNT cijev Ø23mm</t>
  </si>
  <si>
    <t>5.9.</t>
  </si>
  <si>
    <t>PNT cijev Ø16mm</t>
  </si>
  <si>
    <t>5.8.</t>
  </si>
  <si>
    <t>Vod P/F-Y 6 mm²</t>
  </si>
  <si>
    <t>5.7.</t>
  </si>
  <si>
    <t>Vod P/F-Y 16 mm²</t>
  </si>
  <si>
    <t>5.6.</t>
  </si>
  <si>
    <t>Kabel LiYCY 2x2x0,75</t>
  </si>
  <si>
    <t>5.5.</t>
  </si>
  <si>
    <t>Kabel PP00-Y 5x1,5 mm²</t>
  </si>
  <si>
    <t>5.4.</t>
  </si>
  <si>
    <t>Kabel PP00-Y 3x1,5 mm²</t>
  </si>
  <si>
    <t>5.3.</t>
  </si>
  <si>
    <t>Radovi na postojećim ormarima kotlovnice. Stavkom je potrebno obuhvatiti sav materijal i rad te sve izmjene koje je potrebno napraviti na postojećim ormarima kotlovnice da bi se novo predviđeni sustav doveo u punu funkcionalnost.</t>
  </si>
  <si>
    <t>5.2.</t>
  </si>
  <si>
    <t xml:space="preserve">Ožičenje strojarske opreme. U stavku je potrebno uključiti sav potrebni materijal i rad za ožičenje opreme predviđene strojarskim projektom i za prilagodbu postojeće elektro instalacije novom sustavu te za izjednačenje potencijala metalnih masa. Sustav je potrebno dovesti do pune funkcionalnosti. </t>
  </si>
  <si>
    <t>5.1.</t>
  </si>
  <si>
    <t>ELEKTROINSTALACIJE UZ STROJARSKE INSTALACIJE</t>
  </si>
  <si>
    <t>4. DALJINSKO OČITANJE POTROŠNJE ENERGENATA I VODE - UKUPNO</t>
  </si>
  <si>
    <t>Izrada tehničke dokumentacije (certifikati opreme, garancije, dokumentacija izvedenog stanja)</t>
  </si>
  <si>
    <t>4.20.</t>
  </si>
  <si>
    <t>mj</t>
  </si>
  <si>
    <t>Održavanje sustava i podrška korisniku (na mjesečnoj razini)</t>
  </si>
  <si>
    <t>4.19.</t>
  </si>
  <si>
    <t>Sitni spojni i montažni materijal (plastične kanalice, cijevi, vijci, tiple, oznake za kabele, oprema za interno ožičenje ormara. Itd.) te sav ostali materijal i oprema potrebni za dovođenje sustava u punu funkcionalnost</t>
  </si>
  <si>
    <t>4.18.</t>
  </si>
  <si>
    <t>Parametriranje radijskih modula. Parametriranje, ispitivanje i puštanje u rad lokalne mreže. Povezivanje sa informacijskim sustavom za nadzor potrošnje.</t>
  </si>
  <si>
    <t>4.17.</t>
  </si>
  <si>
    <t>Spajanje kalorimetra na sustav daljinskog očitanja 
Sve radove spajanja potrebno je napraviti u dogovoru s tvrtkom Energo d.o.o. i uz prisustvo njihovog djelatnika</t>
  </si>
  <si>
    <t>4.16.</t>
  </si>
  <si>
    <t>Spajanje vodomjera na sustav daljinskog očitanja 
Sve radove spajanja potrebno je napraviti u dogovoru s KD Vodovod i kanalizacija d.o.o. i uz prisustvo njihovog djelatnika</t>
  </si>
  <si>
    <t>4.15.</t>
  </si>
  <si>
    <t>Spajanje el. mjerila na sustav daljinskog očitanja
Sve radove spajanja potrebno je napraviti u dogovoru s HEP-om (Elektroprimorje) i uz prisustvo njihovog djelatnika</t>
  </si>
  <si>
    <t>4.14.</t>
  </si>
  <si>
    <t>Elektromontažni radovi:
 - montaža i električno spajanje centralne jedinice WMG
 - montaža radio modula i modula
 - montaža radio antena
 - montaža repeatera
 - svi ostali radovi potrebni za dovođenje sustava u punu funkcionalnost</t>
  </si>
  <si>
    <t>4.13.</t>
  </si>
  <si>
    <t>Dobava, isporuka i polaganje signalnog kabela 
J-Y(St)Y 1x2x0,8 mm2</t>
  </si>
  <si>
    <t>4.12.</t>
  </si>
  <si>
    <t>Dobava, isporuka i polaganje signalnog kabela 
LiYCY 2x0,75 mm2</t>
  </si>
  <si>
    <t>4.11.</t>
  </si>
  <si>
    <t>Dobava, isporuka i polaganje kabela 
PP00-Y 3x1,5 mm2</t>
  </si>
  <si>
    <t>4.10.</t>
  </si>
  <si>
    <t>kom.</t>
  </si>
  <si>
    <t>Dobava, isporuka i zamjena obračunskog vodomjera - prema dogovoru s KD Vodovod i kanalizacija d.o.o.</t>
  </si>
  <si>
    <t>4.9.</t>
  </si>
  <si>
    <t>Zamjena el. mjerila prema dogovoru s HEP-om (Elektroprimorje)</t>
  </si>
  <si>
    <t>4.8.</t>
  </si>
  <si>
    <t>4.7.</t>
  </si>
  <si>
    <t>4.6.</t>
  </si>
  <si>
    <t>4.5.</t>
  </si>
  <si>
    <t>4.4.</t>
  </si>
  <si>
    <t>4.3.</t>
  </si>
  <si>
    <t>4.2.</t>
  </si>
  <si>
    <t>4.1.</t>
  </si>
  <si>
    <t>Sva se brojila mijenjaju i svi se radovi na njima izvode u dogovoru s njihovim vlasnicima</t>
  </si>
  <si>
    <t>NAPOMENA:</t>
  </si>
  <si>
    <t>DALJINSKO OČITANJE POTROŠNJE ENERGENATA I VODE</t>
  </si>
  <si>
    <t>3. INSTALACIJE NA PROČELJIMA I KROVU - UKUPNO</t>
  </si>
  <si>
    <t>3.14.</t>
  </si>
  <si>
    <t>3.13.</t>
  </si>
  <si>
    <t>PSC cijev Ø25mm</t>
  </si>
  <si>
    <t>3.12.</t>
  </si>
  <si>
    <t>PSC cijev Ø20mm</t>
  </si>
  <si>
    <t>3.11.</t>
  </si>
  <si>
    <t>3.10.</t>
  </si>
  <si>
    <t>3.9.</t>
  </si>
  <si>
    <t>Dobava i montaža nove svjetiljke na terase i pročelja, izvor LED 13W, efektivni svjetlosni  tok 1100lm, 4000K, efikasnost svjetiljke 84lm/W, opalni pokrov od polikarbonata, trajnost L80B50&gt;30.000h, polikarbonatno kućište bijele boje, zaštita IP66, otpornost na mehanička oštećenja (udarce) IK10, 
kao tip  LEDWall-Mounted Rd300-13W-4000-WH “Opple”
U stavku je potrebno, neovisno o vrsti podloge na koju se svjetiljka ugrađuje, uračunati sav potreban materijal i rad.     
U stavku je također potrebno uračunati sav materijal i rad za eventualno potrebno produžavanje postojećeg izvoda do dužine maksimalno 0,5 m. Produženje izvoda izvoditi kabelom PP-Y 3x1,5.
ili jednakovrijedan proizvod</t>
  </si>
  <si>
    <t>3.8.</t>
  </si>
  <si>
    <t>Programiranje, parametriranje, kalibriranje i puštanje u rad sustava tehničke zaštite od strane pravne ili fizičke osobe registrirane za obavljanje poslova tehničke zaštite te ostale potrebne radnje za dovođenje sustava u punu funkcionalnost.</t>
  </si>
  <si>
    <t>3.7.</t>
  </si>
  <si>
    <t>Montaža i spajanje uređaja tehničke zaštite i pripadnih kutija natrag na iste pozicije nakon izvedbe termoizolacije i završnih slojeva fasade.  
Po potrebi u stavku uključiti prilagodbu uređaja i pripadnih nosača, sav potreban materijal i rad za postavljanje uređaja te produžavanje priključnih kabela ako su isti bili položeni podžbukno (sva je produžavanja potrebno izvoditi u razvodnim kutijama) komplet sa svim potrebnim materijalom i radom. Uređaji se trebaju pričvrstiti vijcima i tiplama prilagođenim debljini izolacijskog sloja. 
Radove mora obavljati pravna ili fizička osobe registrirana za obavljanje poslova tehničke zaštite.</t>
  </si>
  <si>
    <t>3.6.</t>
  </si>
  <si>
    <t>Prilagodba postojećih izvoda za napajanje vanjske jedinice klima novim pozicijama. Stavkom je potrebno obuhvatiti i prilagodbu kabela za spoj vanjske jedinice s pripadnom unutarnjom jedinicom (jedinicama). Sva eventualna produženja kabela vršiti u razvodnim kutijama smještenim unutar objekta. komplet sa svim potrebnim materijalom i radom.</t>
  </si>
  <si>
    <t>3.5.</t>
  </si>
  <si>
    <t>Montaža i spajanje demontirane elektro opreme na pročelja i krov nakon izvedbe završnog sloja pročelja odnosno krova. Stavka obuhvaća montažu demontiranih razvodnih kutija, tipkala, zvona, i sve ostale elektro opreme i pripadnih nosača ili postolja koja su se nalazila na pročeljima i krovu. U stavku uračunati montažni pribor, a po potrebi i prilagodbu opreme, nosača ili postolja radi montaže na zid izoliran termoizolacijom debljine do 10 cm te produžavanje priključnih kabela ako su isti bili položeni podžbukno (sva je produžavanja potrebno izvoditi u razvodnim kutijama) komplet sa svim potrebnim materijalom i radom.</t>
  </si>
  <si>
    <t>3.4.</t>
  </si>
  <si>
    <t xml:space="preserve">Snimanje točnih pozicija svih elektroinstalacija i sve elektro opreme na pročeljima i krovu objekta te izrada skica koje će poslužiti kao pomoć pri ponovnoj montaži opreme nakon izvedbe vanjske ovojnice. </t>
  </si>
  <si>
    <t>3.3.</t>
  </si>
  <si>
    <t xml:space="preserve">Produžavanje postojećih kabela na pročeljima i krovu, bez obzira na tip i namjenu kabela. Produžavanje se vrši zbog povećanja debljine zidova i povećanja opsega objekta (zbog dodavanja termoizolacije). Sva eventualna potrebna produženja postojećih kabela potrebno je izvesti s unutarnje strane objekta u razvodnim kutijama. Stavkom je potrebno obuhvatiti bušenje vanjskog zida bez obzira na debljinu zida i potreban promjer prodora, uvlačenje postojećeg kabela u objekt, prespajanje kabela u novo predviđenoj razvodnoj kutiji i provlačenje produženog kabela kroz pripremljeni prodor nazad do vanjskog prostora komplet s prikladnom razvodnom kutijom, prikladnim spojnicama te svim ostalim potrebnim materijalom i radom za dovođenje kabela u punu funkcionalnost. Kabeli za produžavanje specificirani su niže u troškovniku, a ako u troškovniku nije specificiran adekvatan kabel istog je potrebno obuhvatiti ovom stavkom i uračunati u cijenu. Kabele koji nisu predviđeni za polaganje direktno u zid potrebno je kroz prodor položiti u zaštitnoj cijevi. </t>
  </si>
  <si>
    <t>3.2.</t>
  </si>
  <si>
    <r>
      <t xml:space="preserve">Uvlačenje svih postojećih instalacija na pročeljima i krovu u cijevi i postavljanje ispod termoizolacije. </t>
    </r>
    <r>
      <rPr>
        <sz val="9"/>
        <rFont val="Arial"/>
        <family val="2"/>
        <charset val="238"/>
      </rPr>
      <t>U stavku je potrebno uračunati PNT ili PSC cijevi prikladnih dimenzija te sav ostali potreban materijal i rad za demontažu kabela te nosnog i pričvrsnog pribora, uvlačenje kabela u cijevi te ponovno postavljanje na fasadu ispod novo predviđene termoizolacije. Cijevi pričvrstiti obujmicama prikladnim za montažu ispod termoizolacije. Sva eventualno potrebna produžavanja postojećih kabela potrebno je izvesti s unutarnje strane objekta u nadgradnim razvodnim bijelim kutijama. Pri grupiranje kabela potrebno je razdvajati kabele različitih naponskih razina, a kabele tehničke zaštite uvijek voditi u odvojenim cijevima. Na mjestima izlaza kabela iz fasade adekvatnim brtvljenjem i prema potrebi uvodnicom osigurati vodonepropusnost.</t>
    </r>
  </si>
  <si>
    <t>3.1.</t>
  </si>
  <si>
    <t>Sav montažni materijal i pripadni nosači uređaja, opreme i svega ostalog što se na fasadu postavlja nadžbukno (na termoizolaciju), moraju biti prilagođeni za montažu na zid izoliran termoizolacijom debljine do 10 cm, a sav vijčani pribor mora biti od prokroma (inoxa).  Navedeno je potrebno uračunati u sve pripadne stavke na koje se to odnosi.</t>
  </si>
  <si>
    <t>INSTALACIJE NA PROČELJIMA I KROVU</t>
  </si>
  <si>
    <t>2. SUSTAV ZAŠTITE OD MUNJE - UKUPNO</t>
  </si>
  <si>
    <t>2.26.</t>
  </si>
  <si>
    <t>Otvaranje revizione knjige</t>
  </si>
  <si>
    <t>2.25.</t>
  </si>
  <si>
    <t xml:space="preserve">Prilagodba postojećih izvoda iz uzemljivača (do pozicije novo predviđenog mjernog spoja) za prekrivanje termoizolacijom </t>
  </si>
  <si>
    <t>2.24.</t>
  </si>
  <si>
    <t>Prilagodba postojećeg uzemljenja odvoda oborinske vode zbog pomicanja odvoda radi postavljanja termoizolacije komplet sa svim potrebnim materijalom i radom (iznad zemlje i u betonu koristiti puni profil od prokroma Ø 8 mm, a u zemlji traku FeZn 25x4)</t>
  </si>
  <si>
    <t>2.23.</t>
  </si>
  <si>
    <t xml:space="preserve">Sanacija postojećeg izvoda iz uzemljivača (do mjernog spoja) koji nije zadovoljio provjeru i ispitivanje. U stavku je potrebno uključiti sav materijal, strojeve i rad za dovođenje postojećeg nefunkcionalnog izvoda iz uzemljenja u punu funkcionalnost uključivo s razbijanjem završnog sloja poda, iskopom (štemanjem) do funkcionalnog dijela izvoda iz uzemljivača bez obzira na materijal ili kategoriju zemljišta, a prema potrebi i iskop (štemanje) do samog uzemljivača, zamjena nefunkcionalnog dijela izvoda odnosno cijelog izvoda i kompletna sanacija temelja, iskopa i završnih slojeva do prvobitnog stanja. Za sanaciju izvoda koristiti punim profil od prokroma Ø 10 mm ili prokrom trakom 30x3,5 mm. Ako se  postojeći izvod iz uzemljenja nikako ne može sanirati odnosno dovesti u funkcionalno stanje tada je stavkom potrebno predvidjeti i dobavu i ugradnju vertikalne sonde za uzemljenje FeZn promjera 20 mm u minimalnoj dužini od 2,5 m odnosno jednako vrijednog horizontalno položenog uzemljivača (duljina minimalno 5 m) te spoj sonde odnosno uzemljivača na mjerni spoj komplet sa svim potrebnim strojevima, materijalom i radom te dovođenjem završnih slojeva u prvobitno stanje. Ako se tražena dubina postavljanja sonde ne može postići zabijanjem, potrebno ju je osigurati bušenjem uz upotrebu odgovarajućeg materijala za ispunu (promjer bušotine iznosi minimalno 120 mm) </t>
  </si>
  <si>
    <t>2.22.</t>
  </si>
  <si>
    <t>Provjera i ispitivanje otpora uzemljenja postojećeg izvoda iz uzemljivača</t>
  </si>
  <si>
    <t>2.21.</t>
  </si>
  <si>
    <t xml:space="preserve">Frezanje poda od betona, asfalta ili keramičkih pločica za polaganje punog profila od prokroma, ako se profil od prokroma polažu u zemlju potrebno ga je ugraditi u zaštitnoj cijevi. U stavku je potrebno uključiti sav potrebni materijal i rad za frezanje, polaganje profila od prokroma (po potrebi i zaštitne cijevi), zatvaranje kanala i izvedba završnog sloja (vraćanje u prvobitno stanje) </t>
  </si>
  <si>
    <t>2.20.</t>
  </si>
  <si>
    <t>2.19.</t>
  </si>
  <si>
    <t>Izvedba spojeva instalacije sustava zaštite od munje na metalne mase s punim profilom od prokroma Ø8 ili vodom P/F-Y 16 komplet s odgovarajućim spojnim priborom; potrebno uključiti sav potrebni materijal i rad</t>
  </si>
  <si>
    <t>2.18.</t>
  </si>
  <si>
    <t>Prokromska spojnica za spajanje  trake s punim profilom od prokroma Ø8-Ø10mm</t>
  </si>
  <si>
    <t>2.17.</t>
  </si>
  <si>
    <t>Obujmica od prokroma za pričvršćivanje punog profila Ø8 mm na vertikalne odvodne cijevi oborinske vode (oluk) prilagođena dimenziji i materijalu izrade odvoda oborinske vode. Služi za uzemljenje vertikalnih odvoda te za galvansko povezivanje donjeg lijevano željeznog dijela sa gornjim.  Potrebno je uključiti sav materijal i rad</t>
  </si>
  <si>
    <t>2.16.</t>
  </si>
  <si>
    <t>Žljebna spojnica od prokroma za spoj punog profila Ø8 mm na žljebno korito za prikupljanje oborinske vode  prilagođena dimenziji i materijalu izrade žljebnog korita</t>
  </si>
  <si>
    <t>2.15.</t>
  </si>
  <si>
    <t>Spojnica od prokroma za spoj punog profila Ø8 mm na lim prilagođena obliku lima i materijalu izrade</t>
  </si>
  <si>
    <t>2.14.</t>
  </si>
  <si>
    <t xml:space="preserve">Odkapnik za profil od prokroma Ø8-Ø10 mm </t>
  </si>
  <si>
    <t>2.13.</t>
  </si>
  <si>
    <t>Prokromska križna spojnica za spajanje dvije trake širine do 30 mm</t>
  </si>
  <si>
    <t>2.12.</t>
  </si>
  <si>
    <t>Mjerni spoj izveden u odgovarajućoj podžbuknoj kutiji od nehrđajućeg lima s prokromskom spojnicom (traka puni okrugli profil Ø8-Ø10 mm ili za spoj dva puna okrugla profila Ø8-Ø10 mm)  i pločicom za označavanje mjernog mjesta</t>
  </si>
  <si>
    <t>2.11.</t>
  </si>
  <si>
    <t>Mjerni spoj izveden nadžbukno s prokromskom spojnicom (traka puni okrugli profil Ø8-Ø10 mm)  i pločicom za označavanje mjernog mjesta</t>
  </si>
  <si>
    <t>2.10.</t>
  </si>
  <si>
    <t>Mehanička zaštita od prokroma dužine minimalno 1,5 m (za zaštitu odvoda). Montaža na drvene stupove.</t>
  </si>
  <si>
    <t>2.9.</t>
  </si>
  <si>
    <t>Prokromski nosač za puni profil od prokroma Ø8 mm za polaganje na drvene stupove.</t>
  </si>
  <si>
    <t>2.8.</t>
  </si>
  <si>
    <t>Prokromski zidni nosač za puni profil od prokroma Ø8 mm za polaganje na zid ispod termoizolacije</t>
  </si>
  <si>
    <t>2.7.</t>
  </si>
  <si>
    <t>Prokromski krovni nosač za puni profil od prokroma Ø8 mm za kosi krov, prilagođen tipu i materijalu završnog sloja kosog krova</t>
  </si>
  <si>
    <t>2.6.</t>
  </si>
  <si>
    <t>Prokromska križna spojnica za spajanje  dva puna profila od prokroma Ø8mm</t>
  </si>
  <si>
    <t>2.5.</t>
  </si>
  <si>
    <t>Pocinčana traka FeZn 25x4 mm</t>
  </si>
  <si>
    <t>2.4.</t>
  </si>
  <si>
    <t>Prokrom traka 30x3,5 mm</t>
  </si>
  <si>
    <t>2.3.</t>
  </si>
  <si>
    <t>Puni profil od prokroma Ø10mm</t>
  </si>
  <si>
    <t>2.2.</t>
  </si>
  <si>
    <t>Puni profil od prokroma Ø8mm (koristi se kao hvataljka, odvod te za spoj kišnih oluka, žljebova i metalnih masa)</t>
  </si>
  <si>
    <t>2.1.</t>
  </si>
  <si>
    <t>Svi dijelovi sustava zaštite od munje postavljeni na otvorenom prostoru moraju biti za zonu vjetra III</t>
  </si>
  <si>
    <t>SUSTAV ZAŠTITE OD MUNJE</t>
  </si>
  <si>
    <t>1. DEMONTAŽA - UKUPNO</t>
  </si>
  <si>
    <t>1.7.</t>
  </si>
  <si>
    <t xml:space="preserve">Demontaža postojećih rasvjetnih tijela s pročelja i terasa,  prijenos otpadnog materijala na deponij gradilišta, utovar u kamion i odvoz na gradski deponij bez obzira na udaljenost. </t>
  </si>
  <si>
    <t>1.6.</t>
  </si>
  <si>
    <t>Demontaža uređaja tehničke zaštite i pripadnih razvodnih kutija s pročelja i skladištenje na skladištu Izvođača za vrijeme trajanja radova na vanjskoj ovojnice. 
Radove mora obavljati pravna ili fizička osobe registrirana za obavljanje poslova tehničke zaštite.</t>
  </si>
  <si>
    <t>1.5.</t>
  </si>
  <si>
    <t xml:space="preserve">Demontaža elektro opreme i pripadnih nosača s pročelja i krova. U stavku je potrebno uključiti odspajanje i demontažu razvodnih kutija, tipkala, zvona i sve ostale elektro opreme koja se nalazi na pročeljima i krovu te njihovo skladištenje na skladištu Izvođača do ponovne montaže nakon izrade termoizolacije i završnih slojeva </t>
  </si>
  <si>
    <t>1.4.</t>
  </si>
  <si>
    <t xml:space="preserve">Demontaža postojećih obujmica s vertikalnih odvoda oborinske vode komplet sa spojnim i montažnim priborom.
U stavku je potrebno uključiti prijenos otpadnog materijala na deponij gradilišta, utovar u kamion i odvoz na gradski deponij bez obzira na udaljenost.  </t>
  </si>
  <si>
    <t>1.3.</t>
  </si>
  <si>
    <t xml:space="preserve">Demontaža postojećih odvoda sustava zaštite od munje izvedenih iz FeZn trake položene na zidnim nosačima pričvršćenim na zid ili na drvene stupove komplet sa spojnim i montažnim priborom  te mehaničkom zaštitom. Demontaža se vrši do i uključivo sa mjernim spojem.
U stavku je potrebno uključiti prijenos otpadnog materijala na deponij gradilišta, utovar u kamion i odvoz na gradski deponij bez obzira na udaljenost. 
</t>
  </si>
  <si>
    <t>1.2.</t>
  </si>
  <si>
    <t xml:space="preserve">Demontaža postojećih hvataljki sustava zaštite od munje izvedenih iz FeZn trake položene na nosačima za kose krovove komplet sa spojnim i montažnim priborom.
U stavku je potrebno uključiti prijenos otpadnog materijala na deponij gradilišta, utovar u kamion i odvoz na gradski deponij bez obzira na udaljenost. 
</t>
  </si>
  <si>
    <t>1.1.</t>
  </si>
  <si>
    <t>DEMONTAŽA</t>
  </si>
  <si>
    <t>- u sve stavke cijevi i kanalica potrebno je uračunati spojne i fazonske komade (cijevi i kanalice moraju biti samogasive)</t>
  </si>
  <si>
    <t>- u stavke kabela potrebno je uračunati razvodne kutije te sav potreban instalacijski materijal i rad</t>
  </si>
  <si>
    <t>NAPOMENA :</t>
  </si>
  <si>
    <t>UKUPNO</t>
  </si>
  <si>
    <t>CIJENA / KOMAD</t>
  </si>
  <si>
    <t>KOLIČINA</t>
  </si>
  <si>
    <t xml:space="preserve">JEDINICA MJERE </t>
  </si>
  <si>
    <t>OPIS</t>
  </si>
  <si>
    <t>r.b.</t>
  </si>
  <si>
    <t>18.</t>
  </si>
  <si>
    <t>Sve stavke troškovnika moraju se količinski kontrolirati prije narudžbe.</t>
  </si>
  <si>
    <t>17.</t>
  </si>
  <si>
    <t>Prije početka radova izvođač radova dužan je u skladu s postojećim propisima označiti i osigurati gradilište.</t>
  </si>
  <si>
    <t>16.</t>
  </si>
  <si>
    <t>Ponuditelj je prilikom ugovaranja izvođenja dužan izdati uvjerenje o primitku projektne dokumentacije i troškovnika na koje nema primjedbi.</t>
  </si>
  <si>
    <t>15.</t>
  </si>
  <si>
    <t>Sastavni dio troškovnika čini i elektrotehnički projekt (svi njegovi dijelovi). Ponuditelji su dužni prije podnošenja ponude temeljito pregledati projektnu dokumentaciju, obići i pregledati objekt te procijeniti sve činjenice koje utječu na cijenu, kvalitetu i rok završetka radova, budući da se naknadni prigovori i zahtjevi za povećanjem cijene radi nedovoljnog poznavanja građevine i projektne dokumentacije neće razmatrati.</t>
  </si>
  <si>
    <t>14.</t>
  </si>
  <si>
    <t>Svu štetu koju Izvođač radova nemarom nanese okolnim prostorima, zgradama, predmetima, infrastrukturi i okolišu, dužan je popraviti i dovesti u prvobitno stanje i to o svom trošku. Prije početka radova Izvođač je dužan fotografirati postojeće stanje kako bi imao dokaze u slučaju eventualnih oštećenja.</t>
  </si>
  <si>
    <t>13.</t>
  </si>
  <si>
    <t>U slučaju da Izvođač radova izvede pojedine radove čiji kvaliteta ne zadovoljava kvalitetu predviđenu projektom, dužan je o svom trošku iste radove ukloniti i ponovo izvesti onako kako je predviđeno projektom.</t>
  </si>
  <si>
    <t>Svi radovi moraju se izvoditi sa stručno osposobljenom radnom snagom za svaku vrstu radova. Nadzorni inženjer ima pravo tražiti da se neodgovarajuća stručna radna snaga zamijeni, što obvezuje Izvođača radova da to i učini.</t>
  </si>
  <si>
    <t>Sva isporučena oprema mora posjedovati upute za rukovanje i održavanje na hrvatskom jeziku, koje će korisnik koristiti tijekom eksploatacije</t>
  </si>
  <si>
    <t>Zakonom propisani atesti i certifikati za dokaz kvalitete ugrađene opreme i izvedenih radova moraju biti uračunati u jediničnim cijenama i neće se posebno platiti, osim ako je to stavkom troškovnika traženo.</t>
  </si>
  <si>
    <t>- u ponudbenim cijenama mora biti obuhvaćen sav rad, glavni i pomoćni, uporaba potrebne mehanizacije i strojeva, uporaba lakih pokretnih skela, sva potrebna podupiranja, sav unutarnji transport te potrebna zaštita izvedenih radova</t>
  </si>
  <si>
    <t>- za sve izvedene radove, ugrađene materijale i opremu , potrebno je u skladu s propisima ishodovati dokaze o kakvoći (atestna dokumentacija i sl.), koji se bez posebne naknade daju na uvid nadzornom inženjeru, a prilikom primopredaje građevine uručuju Naručitelju, odnosno krajnjem korisniku</t>
  </si>
  <si>
    <t>- u troškovima materijala, podrazumijeva se nabavna cijena kako primarnog, tako i kompletnog pomoćnog spojno-potrošnog materijala, uključivo sa svim potrebnim prijenosima, utovarima i istovarima, uskladištenjem i čuvanjem</t>
  </si>
  <si>
    <t>- u troškovima opreme i uređaja podrazumijeva se njihova nabavna cijena (uključivo s carinom i svim davanjima), transportni troškovi, svi potrebni prijenosi, utovari i istovari, uskladištenje i čuvanje, sve fco. montirano, prema projektnoj dokumentaciji, odnosno u skladu s predmetnim općim napomenama</t>
  </si>
  <si>
    <t>- prateća čišćenja prostora tijekom izvedbe radova, kao i obuka osoblja korisnika u rukovanju instalacijom do konačne - službene primopredaje Naručitelju odnosno krajnjem korisniku, moraju biti uključena u ponudbenu cijenu</t>
  </si>
  <si>
    <t>- puštanje sustava u rad, kao i ostali radovi koji nisu posebno iskazani specifikacijama, a potrebni su za potpunu i urednu izvedbu projektiranih instalacija, njihovu funkcionalnost, pogonsku gotovost i primopredaju korisniku 
(uputstva za rukovanje i održavanje, izrada natpisnih pločica, pribavljanje potrebne dokumentacije za uporabnu dozvolu i sl. )</t>
  </si>
  <si>
    <t>- ispitivanja električne instalacije i izdavanja potrebnih atesta o izvršenim mjerenjima</t>
  </si>
  <si>
    <t>- građevinska pripomoć u vidu štemanja i zatvaranja šliceva za polaganje kabela (u zidu, stropu i podu), izrada niša s ugradnjom i obzidavanjem razvodnih ploča i svih ostalih građevinskih radova koji se odnose na elektroinstalaterske radove</t>
  </si>
  <si>
    <t>- izrada prateće radioničke dokumentacije</t>
  </si>
  <si>
    <t>- spajanje i montaža potrebne opreme prema priloženoj tehničkoj dokumentaciji s ugradnjom kvalitetnog elektroinstalacijskog materijala pomoću kvalificirane i stručne radne snage u skladu s važećim tehničkim propisima</t>
  </si>
  <si>
    <t>- nabavu i transport na gradilište</t>
  </si>
  <si>
    <t>U jediničnim cijenama svih navedenih stavki specifikacije, prilikom izrade ponude moraju biti obuhvaćeni ukupni troškovi opreme i uređaja, ukupni troškovi materijala i rada za potpuno dovršenje cjelokupnog posla uključujući:</t>
  </si>
  <si>
    <t>U ponudi treba obavezno dostaviti tipske ateste koji su važeći u RH za svu opremu.</t>
  </si>
  <si>
    <t>Ponude koje nisu ispunjene na propisan način, neće se uvažiti.</t>
  </si>
  <si>
    <t>Ponuđač kod ispunjavanja troškovnika mora upisati proizvođača i tip svakog proizvoda.</t>
  </si>
  <si>
    <t>Adekvatnost nuđenih uređaja i opreme prema potrebi se dokazuje i prilaganjem potrebnih proračuna ako je jedino tako moguće provjeriti da li nuđena oprema zadovoljava projektom definirane kriterije (npr. kod rasvjetnih tijela). Navedeni se proračuni prilažu uz ponudu i čine sastavni dio ponude.</t>
  </si>
  <si>
    <t xml:space="preserve">U pojedinim stavkama troškovnika navedeni su uzorci tipova i proizvođača opreme, što je samo preporuka projektanta i projektna norma za izbor stupnja kvalitete, trajnosti, funkcionalnosti, boje i dizajna. Ponuđač u svojoj ponudi mora navesti proizvođače i tipove opreme, a tehničke karakteristike nuđene opreme moraju odgovarati karakteristikama projektom predviđene opreme. Kvaliteta ponuđene opreme ne smije biti manja od predložene. Za izmjene je ovlašten isključivo Investitor uz prethodno mišljenje nadzornog inženjera i projektanta elektrotehničkog projekta.
</t>
  </si>
  <si>
    <t>Prilikom izrade ponude, ponuditelj mora provjeriti rokove nabave materijala i opreme, da bi radove dovršio u ugovorenom roku, bez kašnjenja uzrokovanih rokovima isporuke.</t>
  </si>
  <si>
    <t>Sve radove potrebno je izvesti u potpunosti prema projektu, troškovniku, svim važećim propisima, hrvatskim normama, uputama proizvođača opreme i pravilima struke.</t>
  </si>
  <si>
    <t xml:space="preserve"> OPĆI PROJEKTNI I TEHNIĆKI UVJETI ZA IZVOĐENJE EL. INST. RADOVA</t>
  </si>
  <si>
    <t>2</t>
  </si>
  <si>
    <t>1</t>
  </si>
  <si>
    <t>REKAPITULACIJA:</t>
  </si>
  <si>
    <t>PREMJEŠTANJE KLIMA UREĐAJA:</t>
  </si>
  <si>
    <t>a</t>
  </si>
  <si>
    <t>Cu Ø 22 x 1</t>
  </si>
  <si>
    <t>Dobava i ugradnja bakrenih cijevi za odvod kondenzata iz klima uređaja.</t>
  </si>
  <si>
    <t>kompleta</t>
  </si>
  <si>
    <t>Puštanje klima uređaja u pogon od strane ovlaštenog servisera.</t>
  </si>
  <si>
    <t>Montaža vanjskih jedinica.</t>
  </si>
  <si>
    <t>Classe</t>
  </si>
  <si>
    <t>Lader MSM 18HRN</t>
  </si>
  <si>
    <t>Maxon MXQ 12 MC002</t>
  </si>
  <si>
    <t>Dobava novih odstojnika dužine 15 cm i nosača vanjske jedinice od pocinčanog čeličnog profila te ugradnja na vanjskom zidu.</t>
  </si>
  <si>
    <t xml:space="preserve">Servis klima uređaja </t>
  </si>
  <si>
    <t>Demontaža vanjske jedinice i spojnog cjevovoda.</t>
  </si>
  <si>
    <t>PREMJEŠTANJE KLIMA UREĐAJA</t>
  </si>
  <si>
    <t>TERMOSTATSKI RADIJATORSKI VENTILI</t>
  </si>
  <si>
    <t>komplet</t>
  </si>
  <si>
    <t>Balansiranje cijevne mreže i podešavanje termostatskih ventila.</t>
  </si>
  <si>
    <t>1.11.</t>
  </si>
  <si>
    <t>Punjenje radijatorskog sustava vodom.</t>
  </si>
  <si>
    <t>1.10.</t>
  </si>
  <si>
    <t>Skidanje drvenih zaštitnih maski, prilagodba maske radi ugradnje termostatske glave, ponovna montaža maske.</t>
  </si>
  <si>
    <t>1.9.</t>
  </si>
  <si>
    <t>Ispitivanje cjevovoda na tlak i nepropusnost.</t>
  </si>
  <si>
    <t>1.8.</t>
  </si>
  <si>
    <t>IP44</t>
  </si>
  <si>
    <t>1/230V</t>
  </si>
  <si>
    <t>Snaga: 32-800 W</t>
  </si>
  <si>
    <t>PN6/10</t>
  </si>
  <si>
    <t>NO50</t>
  </si>
  <si>
    <t>H =   8 m</t>
  </si>
  <si>
    <r>
      <t>Q =4,5 m</t>
    </r>
    <r>
      <rPr>
        <vertAlign val="superscript"/>
        <sz val="11"/>
        <rFont val="Arial"/>
        <family val="2"/>
        <charset val="238"/>
      </rPr>
      <t>3</t>
    </r>
    <r>
      <rPr>
        <sz val="11"/>
        <rFont val="Arial"/>
        <family val="2"/>
        <charset val="238"/>
      </rPr>
      <t>/h</t>
    </r>
  </si>
  <si>
    <t>Crpka GHN 501 IMP</t>
  </si>
  <si>
    <t>Crpka UPS 50-60 F GRUNDFOS</t>
  </si>
  <si>
    <t>Demontaža postojećih cirkulacijskih crpki u toplinskoj podstanici.</t>
  </si>
  <si>
    <r>
      <t>cijev Cu</t>
    </r>
    <r>
      <rPr>
        <sz val="11"/>
        <rFont val="Calibri"/>
        <family val="2"/>
        <charset val="238"/>
      </rPr>
      <t>Ø</t>
    </r>
    <r>
      <rPr>
        <sz val="11"/>
        <rFont val="Arial"/>
        <family val="2"/>
        <charset val="238"/>
      </rPr>
      <t>18x1</t>
    </r>
  </si>
  <si>
    <t>Izrada radijatorskog priključka sa spojem na postojeći cjevovod. Stavka obuhvaća bakrene cijevi, materijal za spajanje, brtvljenje, redukcije, koljena i ličenje cjevovoda</t>
  </si>
  <si>
    <t>R 1/2"</t>
  </si>
  <si>
    <t>Demontaža postojećeg radijatorskog ventila.</t>
  </si>
  <si>
    <t>Rezanje cjevovoda na polaznom vodu priključaka radijatora.</t>
  </si>
  <si>
    <t>Pražnjenje sistema grijanja na najnižoj točki.</t>
  </si>
  <si>
    <t>Prije davanja ponude izvoditelj mora obići objekt.</t>
  </si>
  <si>
    <t>Sva isporučena oprema mora posjedovati upute za rukovanje i održavanje na hrvatskom jeziku, koje će korisnik kristiti tijekom eksploatacije postrojenja.</t>
  </si>
  <si>
    <t>Sva ispitivanja projektiranih instalacija moraju posjedovati Zapisnik.</t>
  </si>
  <si>
    <t>Sva oprema predviđena troškovnikom mora posjedovati Ateste, Certifikate i Garanciju.</t>
  </si>
  <si>
    <t xml:space="preserve">Sve eventualne promjene i odstupanja od projekta, potrebno je usuglasiti s projektantom. </t>
  </si>
  <si>
    <t>Gotovost stavke je do njezine potvrde od strane nadzornog inženjera odnosno Investitora.</t>
  </si>
  <si>
    <t xml:space="preserve">U cijenu mora biti uračunat sav potrebni rad i materijal za izradu kompletne instalacije, svi potrebni prijevozi, transporti, uskladištenja, skele, unutarnje i vanjske komunikacije na gradilištu. </t>
  </si>
  <si>
    <t>OBJEDINJENI TROŠKOVNIK</t>
  </si>
  <si>
    <t>GRAĐEVINSKO- OBRTNIČKI  RADOVI</t>
  </si>
  <si>
    <t>ELEKTROTEHNIČKI RADOVI</t>
  </si>
  <si>
    <t>STROJARSKI RADOVI</t>
  </si>
  <si>
    <t xml:space="preserve">Energetska obnova:PPO Podmurvice Rijeka </t>
  </si>
  <si>
    <t>XII</t>
  </si>
  <si>
    <r>
      <rPr>
        <b/>
        <sz val="10"/>
        <rFont val="Times New Roman"/>
        <family val="1"/>
        <charset val="238"/>
      </rPr>
      <t>Dobava, izrada i postava opšava dimnjaka</t>
    </r>
    <r>
      <rPr>
        <sz val="10"/>
        <rFont val="Times New Roman"/>
        <family val="1"/>
      </rPr>
      <t>, od pocinčanog lima debljine 1,0 mm, uključivo sav sitni i spojni materijal. Boja lima u boji bravarije (po izboru investitora). Na spoju sa dimljakom podvući pod žbuku odnosno oblogu i zabrtviti, te na spoju s krovom zabrtviti i spojiti s hidroizolacijom krova. Obračun po stvarno izvedenim količinama radova. Obračun po komadu.</t>
    </r>
  </si>
  <si>
    <r>
      <rPr>
        <b/>
        <sz val="10"/>
        <rFont val="Times New Roman"/>
        <family val="1"/>
        <charset val="238"/>
      </rPr>
      <t>Izrada, doprema i postava horizontalnog visećeg žlijeba</t>
    </r>
    <r>
      <rPr>
        <sz val="10"/>
        <rFont val="Times New Roman"/>
        <family val="1"/>
      </rPr>
      <t xml:space="preserve"> iz lima debljine 1,0 mm razvijene širine cca 60 cm. Žlijeb se postavlja na kuke iz pocinčanog željeznog plosnog profila 30/4 mm. Na mjestima priključka spojiti s tuljkom. Spojeve žljebova lemiti. Sve kompletno sa svim potrebnim osnovnim i spojnim materijalom, uzimanjem mjera i određivanjem pada na licu mjesta, a prema detalju i dogovoru sa projektantom. 
 U cijenu uračunata i izrada limenog opšava ispod pokrova koji se limarskim preklopima spaja sa žlijebom, razvijene širine cca 25 cm, te sav potreban spojni i potrošni materijal za montažu. Lim u boji bravarije (po izboru investitora). Spoj  s krovnom konstrukcijom na način da se ne spriječi provjetravanje krova.  Sva mjesta dodira lima i žbuke ili betona zaštititi geotekstilom. Jediničnom cijenom obuhvatiti kompletan rad i materijal. Obračun po stvarno izvedenim količinama radova. Obračun po m' kompletno izvedenog opšava s žljebom. Obračun po m' stvarno izvedenih radova.</t>
    </r>
  </si>
  <si>
    <r>
      <rPr>
        <b/>
        <sz val="10"/>
        <rFont val="Times New Roman"/>
        <family val="1"/>
        <charset val="238"/>
      </rPr>
      <t xml:space="preserve">Planiranje dna iskopa rova </t>
    </r>
    <r>
      <rPr>
        <sz val="10"/>
        <rFont val="Times New Roman"/>
        <family val="1"/>
        <charset val="238"/>
      </rPr>
      <t xml:space="preserve">sa točnošću </t>
    </r>
    <r>
      <rPr>
        <sz val="10"/>
        <rFont val="Calibri"/>
        <family val="2"/>
        <charset val="238"/>
      </rPr>
      <t>±</t>
    </r>
    <r>
      <rPr>
        <sz val="10"/>
        <rFont val="Times New Roman"/>
        <family val="1"/>
        <charset val="238"/>
      </rPr>
      <t>2 cm. Eventualna udubljenja potrebno je ispuniti kamenim materijalom veličine zrna do 8 mm te strojno nabiti. U cijenu uključen sav potreban rad i materijal. Obračun po m</t>
    </r>
    <r>
      <rPr>
        <vertAlign val="superscript"/>
        <sz val="10"/>
        <rFont val="Times New Roman"/>
        <family val="1"/>
        <charset val="238"/>
      </rPr>
      <t>2</t>
    </r>
    <r>
      <rPr>
        <sz val="10"/>
        <rFont val="Times New Roman"/>
        <family val="1"/>
        <charset val="238"/>
      </rPr>
      <t xml:space="preserve"> stvarno izvedenih radova..</t>
    </r>
  </si>
  <si>
    <r>
      <rPr>
        <b/>
        <sz val="10"/>
        <rFont val="Times New Roman"/>
        <family val="1"/>
        <charset val="238"/>
      </rPr>
      <t>Dobava i ugradnja materijala</t>
    </r>
    <r>
      <rPr>
        <sz val="10"/>
        <rFont val="Times New Roman"/>
        <family val="1"/>
        <charset val="238"/>
      </rPr>
      <t xml:space="preserve"> </t>
    </r>
    <r>
      <rPr>
        <b/>
        <sz val="10"/>
        <rFont val="Times New Roman"/>
        <family val="1"/>
        <charset val="238"/>
      </rPr>
      <t>za izvedbu hidroizolacije ravnog krova</t>
    </r>
    <r>
      <rPr>
        <sz val="10"/>
        <rFont val="Times New Roman"/>
        <family val="1"/>
        <charset val="238"/>
      </rPr>
      <t>. Za hidroizolaciju se koristi membrana na bazi FPO/TPO. Cijena uključuje sav potreban rad i materijal. Obračun po stvarno izvedenim količinama radova.                                                                                                                                                 Obračun po m</t>
    </r>
    <r>
      <rPr>
        <vertAlign val="superscript"/>
        <sz val="10"/>
        <rFont val="Times New Roman"/>
        <family val="1"/>
        <charset val="238"/>
      </rPr>
      <t>2</t>
    </r>
    <r>
      <rPr>
        <sz val="10"/>
        <rFont val="Times New Roman"/>
        <family val="1"/>
        <charset val="238"/>
      </rPr>
      <t xml:space="preserve">.    </t>
    </r>
  </si>
  <si>
    <r>
      <rPr>
        <b/>
        <sz val="10"/>
        <rFont val="Times New Roman"/>
        <family val="1"/>
        <charset val="238"/>
      </rPr>
      <t xml:space="preserve">Nabava, doprema i postavljanje pokrova </t>
    </r>
    <r>
      <rPr>
        <sz val="10"/>
        <rFont val="Times New Roman"/>
        <family val="1"/>
        <charset val="238"/>
      </rPr>
      <t>od valovote osmovalne vlaknocementne(bez azbesta) ploče u boji mediteran crijepa tipa kao valovitka. Postavljanje prema uputama proizvođača. U cijenu uključeni elementi odzračnica, sljemena, uvala i sl. Obračun po m</t>
    </r>
    <r>
      <rPr>
        <vertAlign val="superscript"/>
        <sz val="10"/>
        <rFont val="Times New Roman"/>
        <family val="1"/>
        <charset val="238"/>
      </rPr>
      <t>2</t>
    </r>
    <r>
      <rPr>
        <sz val="10"/>
        <rFont val="Times New Roman"/>
        <family val="1"/>
        <charset val="238"/>
      </rPr>
      <t xml:space="preserve"> postavljene krovne površine. </t>
    </r>
  </si>
  <si>
    <r>
      <rPr>
        <b/>
        <sz val="10"/>
        <rFont val="Times New Roman"/>
        <family val="1"/>
        <charset val="238"/>
      </rPr>
      <t>Dobava i ugradnja cementnog estriha</t>
    </r>
    <r>
      <rPr>
        <sz val="10"/>
        <rFont val="Times New Roman"/>
        <family val="1"/>
      </rPr>
      <t xml:space="preserve"> na svim terasama i glavnim ulazima nakon postavljanja XPS-a. Mješavina kamenog agregata 0-8 mm (frakcija 0 – 4 mm ne više od 60 %) sa količinom cementa do 380 kg/m3. Ukupne debljine 5 cm (točnu  debljinu utvrditi nakon skidanja postojećeg estriha). Estrih izvesti u padu prema izljevima odnosno sifonima. Obračun po m</t>
    </r>
    <r>
      <rPr>
        <vertAlign val="superscript"/>
        <sz val="10"/>
        <rFont val="Times New Roman"/>
        <family val="1"/>
        <charset val="238"/>
      </rPr>
      <t>2</t>
    </r>
    <r>
      <rPr>
        <sz val="10"/>
        <rFont val="Times New Roman"/>
        <family val="1"/>
      </rPr>
      <t>.</t>
    </r>
  </si>
  <si>
    <r>
      <rPr>
        <b/>
        <sz val="10"/>
        <rFont val="Times New Roman"/>
        <family val="1"/>
        <charset val="238"/>
      </rPr>
      <t xml:space="preserve">Dobava materijala i popločenje podova </t>
    </r>
    <r>
      <rPr>
        <sz val="10"/>
        <rFont val="Times New Roman"/>
        <family val="1"/>
        <charset val="238"/>
      </rPr>
      <t>svih terasa i glavnih ulaza uz zid</t>
    </r>
    <r>
      <rPr>
        <b/>
        <sz val="10"/>
        <rFont val="Times New Roman"/>
        <family val="1"/>
        <charset val="238"/>
      </rPr>
      <t xml:space="preserve"> </t>
    </r>
    <r>
      <rPr>
        <sz val="10"/>
        <rFont val="Times New Roman"/>
        <family val="1"/>
      </rPr>
      <t>keramičkim podnim pločicama, ljepljenjem građevinskim ljepilom za pločice. Pločice na mrežici I klase. Vrsta i dimenzija  pločica trebaju biti što sličnije postojećima na terasama. U stavku uključiti i fugiranje antifungicidnom masom, boje prema boji pločica odnosno izboru investitora. Obračun po m</t>
    </r>
    <r>
      <rPr>
        <vertAlign val="superscript"/>
        <sz val="10"/>
        <rFont val="Times New Roman"/>
        <family val="1"/>
        <charset val="238"/>
      </rPr>
      <t>2</t>
    </r>
    <r>
      <rPr>
        <sz val="10"/>
        <rFont val="Times New Roman"/>
        <family val="1"/>
      </rPr>
      <t>.</t>
    </r>
  </si>
  <si>
    <r>
      <rPr>
        <b/>
        <sz val="10"/>
        <rFont val="Times New Roman"/>
        <family val="1"/>
        <charset val="238"/>
      </rPr>
      <t>Dobava materijala i izrada sokla</t>
    </r>
    <r>
      <rPr>
        <sz val="10"/>
        <rFont val="Times New Roman"/>
        <family val="1"/>
      </rPr>
      <t xml:space="preserve"> od keramičkih podnih pločica, ljepljenjem građevinskim ljepilom za pločice. Pločice na mrežici I klase. Točna vrsta i dimenzija  pločica što sličnije postojećima na terasama. U stavku uključiti i fugiranje antifungicidnom masom, boje prema boji pločica odnosno izboru investitora. Obračun po m</t>
    </r>
    <r>
      <rPr>
        <vertAlign val="superscript"/>
        <sz val="10"/>
        <rFont val="Times New Roman"/>
        <family val="1"/>
        <charset val="238"/>
      </rPr>
      <t>2</t>
    </r>
    <r>
      <rPr>
        <sz val="10"/>
        <rFont val="Times New Roman"/>
        <family val="1"/>
      </rPr>
      <t>.</t>
    </r>
  </si>
  <si>
    <t xml:space="preserve">Dobava i montaža - postavljanje OSB ploča debljine 25 mm na postojeću drvenu konstrukciju sa mehenačkim učvrščivanjem spiralnim čavlima u svemu prema naputcima projektanta. OSB ploče se postavljaju na dijelu pročelja sa kojeg se skidaju - demontiraju postojeće azbestne ploče ispod kojih se nalazi drvena konstrukcija, koju je potrebno izravnati postavljanjem  - mehaničkim pričvršćivanjem daske obostrano na horizontalu i vertikalu drvene konstrukcije radi dobivanja ravnine za postavljanje OSB ploča. U cijenu uračunata dobava, svi prijevozi, prijenosi, izrada i demontaža skele, rad na ugradbi te sav potreban rad i materijal. Obračun po m2 stvarno izvedenih radova. </t>
  </si>
  <si>
    <t>Dobava i isporuka modula impulsnog izlaza za kalorimetar Kamstrup prema dogovoru sa Energo d.o.o.</t>
  </si>
  <si>
    <r>
      <rPr>
        <b/>
        <sz val="10"/>
        <rFont val="Times New Roman"/>
        <family val="1"/>
        <charset val="238"/>
      </rPr>
      <t>Dobava i ugradnja materijala</t>
    </r>
    <r>
      <rPr>
        <sz val="10"/>
        <rFont val="Times New Roman"/>
        <family val="1"/>
        <charset val="238"/>
      </rPr>
      <t xml:space="preserve"> za postavu parne brane sa faktorom difuziji vodene pare μ=1000000, te gustoće materijala ρ=500kg/m3 na ravni krov. Odstraniti ostatke morta, betona, agregata i dr. Poravnati neravnine. Obračun po m</t>
    </r>
    <r>
      <rPr>
        <vertAlign val="superscript"/>
        <sz val="10"/>
        <rFont val="Times New Roman"/>
        <family val="1"/>
        <charset val="238"/>
      </rPr>
      <t>2</t>
    </r>
    <r>
      <rPr>
        <sz val="10"/>
        <rFont val="Times New Roman"/>
        <family val="1"/>
        <charset val="238"/>
      </rPr>
      <t xml:space="preserve"> stvarno izvedenih radova.    </t>
    </r>
  </si>
  <si>
    <r>
      <rPr>
        <b/>
        <sz val="10"/>
        <rFont val="Times New Roman"/>
        <family val="1"/>
        <charset val="238"/>
      </rPr>
      <t>Dobava i ugradnja toplinske izolacije</t>
    </r>
    <r>
      <rPr>
        <sz val="10"/>
        <rFont val="Times New Roman"/>
        <family val="1"/>
        <charset val="238"/>
      </rPr>
      <t xml:space="preserve"> ravnog krova od mineralne (kamene) vune ukupne debljine 16 cm.  Zahtijevani koeficijent toplinske provodljivosti je 0,036 W/mK, po HRN EN 12667, klasa negorivosti A1, HRN EN 13501-1. Otpor difuziji vodene pare μ=1,1 te gustoće materijala 135kg/m3. Ugradnja toplinsko- izolacijskog materijala na prethodno očišćenu podlogu sa svim potrebnim materijalim i radovima- sve prema preporuci proizvođača. Obračun po m</t>
    </r>
    <r>
      <rPr>
        <vertAlign val="superscript"/>
        <sz val="10"/>
        <rFont val="Times New Roman"/>
        <family val="1"/>
        <charset val="238"/>
      </rPr>
      <t>2</t>
    </r>
    <r>
      <rPr>
        <sz val="10"/>
        <rFont val="Times New Roman"/>
        <family val="1"/>
        <charset val="238"/>
      </rPr>
      <t xml:space="preserve"> stvarno izolirane površine.</t>
    </r>
  </si>
  <si>
    <r>
      <rPr>
        <b/>
        <sz val="10"/>
        <rFont val="Times New Roman"/>
        <family val="1"/>
        <charset val="238"/>
      </rPr>
      <t>Dobava i ugradnja materijala</t>
    </r>
    <r>
      <rPr>
        <sz val="10"/>
        <rFont val="Times New Roman"/>
        <family val="1"/>
        <charset val="238"/>
      </rPr>
      <t xml:space="preserve"> za postavu paropropusne vodonepropusne folije gustoće 300 kg/m3 na kosi krov.Cijena uključuje sav potreban rad i materijal. Obračun po m</t>
    </r>
    <r>
      <rPr>
        <vertAlign val="superscript"/>
        <sz val="10"/>
        <rFont val="Times New Roman"/>
        <family val="1"/>
        <charset val="238"/>
      </rPr>
      <t>2</t>
    </r>
    <r>
      <rPr>
        <sz val="10"/>
        <rFont val="Times New Roman"/>
        <family val="1"/>
        <charset val="238"/>
      </rPr>
      <t xml:space="preserve"> stvarno izvedenih radova.     </t>
    </r>
  </si>
  <si>
    <r>
      <rPr>
        <b/>
        <sz val="10"/>
        <rFont val="Times New Roman"/>
        <family val="1"/>
        <charset val="238"/>
      </rPr>
      <t>Dobava i ugradnja parne brane, gustoće materijala 5000kg/m3, te faktora difuziji vodene pare μ=1000000</t>
    </r>
    <r>
      <rPr>
        <sz val="10"/>
        <rFont val="Times New Roman"/>
        <family val="1"/>
        <charset val="238"/>
      </rPr>
      <t xml:space="preserve"> ispod mineralne vune (MW) na podu tavana. Cijena uključuje sav potreban rad i materijal. Obračun po m</t>
    </r>
    <r>
      <rPr>
        <vertAlign val="superscript"/>
        <sz val="10"/>
        <rFont val="Times New Roman"/>
        <family val="1"/>
        <charset val="238"/>
      </rPr>
      <t>2</t>
    </r>
    <r>
      <rPr>
        <sz val="10"/>
        <rFont val="Times New Roman"/>
        <family val="1"/>
        <charset val="238"/>
      </rPr>
      <t xml:space="preserve"> stvarno izvedenih radova.    </t>
    </r>
  </si>
  <si>
    <r>
      <rPr>
        <b/>
        <sz val="10"/>
        <rFont val="Times New Roman"/>
        <family val="1"/>
        <charset val="238"/>
      </rPr>
      <t>Izrada vertikalne hidroizolacije</t>
    </r>
    <r>
      <rPr>
        <sz val="10"/>
        <rFont val="Times New Roman"/>
        <family val="1"/>
        <charset val="238"/>
      </rPr>
      <t xml:space="preserve"> na podnožju fasade na sjevernom pročelju trakama za varenje sa uloškom od staklenog voala obostrano obloženog polimer bitumenskom masom sa dodacima elastomera, h= 30 cm. Stavka uključuje pripremu podloge i hladni premaz. Cijena uključuje sav potreban rad i materijal. Obračun po m' stvarno izvedenih radova</t>
    </r>
    <r>
      <rPr>
        <sz val="10"/>
        <rFont val="Calibri"/>
        <family val="2"/>
        <charset val="238"/>
      </rPr>
      <t>.</t>
    </r>
  </si>
  <si>
    <t xml:space="preserve">Dobava i ugradnja novog termostatskog radijatorskog ventila (ravni/kutni) s termostatskom glavom. Termostatska glava masivne izvedbe, protiv vandalizma i neovlaštenog rukovanja
s osjetnikom na tekućinu za  termostatske ventile i armature koje su predviđeni za termostatski pogon. Montaža, demontaža i podešavanje željene temperature moguće samo specijalnim alatom.
Podešena vrijednost zaštićena od mijenjanja
Pokriveno namještanje u zaštićenom stanju
s automatskom zaštitom od smrzavanja
Područje temperature:     8–26 °C. Stavka obuhvaća kompletan materijal potreban za ugranju na postojeće radijatore, redukcije i brtveni materijal. </t>
  </si>
  <si>
    <t xml:space="preserve">Dobava i ugradnja cirkulacijske crpke, s prirubnicama i protuprirubnicama i ostalim spojnim i brtvenim materijalom. </t>
  </si>
  <si>
    <t>Dobava novih spojnih izoliranih bakrenih cjevovoda. Za postojeće klima uređaje.</t>
  </si>
  <si>
    <r>
      <rPr>
        <i/>
        <sz val="9"/>
        <rFont val="Arial"/>
        <family val="2"/>
        <charset val="238"/>
      </rPr>
      <t>Investitor Grad Rijeka raspolaže postojećim sustavom za daljinsko očitavanje potrošnje energenata.
Sustav se sastoji od opreme ugrađene na centralnoj lokaciji (Upravna zgrada Korzo 16) i opreme na izdvojenim lokacijama.
Ponuđena oprema mora biti u potpunosti kompatibilna s postojećom opremom na centralnoj lokaciji investitora.
Sastavni dio troškovnika je tehnički opis projekta.</t>
    </r>
    <r>
      <rPr>
        <b/>
        <i/>
        <sz val="9"/>
        <rFont val="Arial"/>
        <family val="2"/>
      </rPr>
      <t xml:space="preserve">
</t>
    </r>
  </si>
  <si>
    <t xml:space="preserve">Dobava i isporuka centralne jedinice sljedećih karakteristika:
- uređaj mora biti u skladu sa svim potrebnim normama za CE označavanje proizvoda
- uređaj mora biti izveden prema standardu za sukladnost električnih uređaja, odnosno
   minimalno u sukladnosti s normom HRN EN 60950-1:2006/A1:2010 ili novijom
- mogućnost prihvata očitanja mjerila potrošnje opremljenih radijskim sustavom daljinskog očitavanja sukladno normi HRN EN13757-4, Wireless M-Bus T1 MOD, na frekvenciji 868,95MHz, integriranim algoritmom za procesiranje radijskih poruka zaštićenom 128 bitnom EAS enkripcijom uz korisničko postavljenje dekripcijske zaporke
- mogućnost očitavanja i napajanja M-Bus žičane sabirnice za očitavanje mjerila opremljenih s M-Bus modulima za očitavanje potrošnje u sukladnosti s nor. HRN EN13757-3
- mogućnost očitavanja spojenih M-Bus podređenih uređaja korištenjem primarnog adresiranja, sekundarnog adresiranja
- minimalno adresabilno (spojivo) 60 M-Bus (slave) uređaja
- mogućnost slanja datoteka o očitavanjima putem FTP protokola na FTP server
- mogućnost korištenja dodatnog (sekundarnog) FTP poslužitelja
- mogućnost prihvata komandi i slanja datoteka na FTP server s minimalnim intervalom (min 15 min)
</t>
  </si>
  <si>
    <t xml:space="preserve"> - mogućnost lokalne pohrane podataka za period od barem godinu dana uz praćenje stalne potrošnje na izmjenjivi memorijski modul
- isporuka podataka o očitanju u obliku XML datoteka za jednostavnu integraciju spostojećim informatičkim sustavom
 - ugrađen GPRS modem za periodički prijenos podataka koji podržava sve navedene karakteristike (utor za SIM karticu, neograničen izbor operatera, TK usluga, GSM standard, SMS, Fax, CSD, GPRS klase do minimalno 10, podrška za GSM bandove 850/900/1800/1900MHz, antenski priključak (SMA 50Ohma ili jednakovrijedni),  pripadajuća antena, mogućnost korisničkog postavljanja i izmjene paramatera GSM/GPRS veze
- minimalno podržani komunikacijski servisi i protokoli : IPv4, TCP/UDP, DNS (klijent), PING,
   POP3 (klijent), SMTP (klijent), FTP (server/klijent), HTTP (server)
- mogućnost korištenja javnog i privatnog IP adresnog prostora
- mogućnost udaljene nadogradnje sistamskog softvera uređaja (firmware)
- mogućnost slanja reset komande
- sistemski software uređaja neizbrisiv uslijed nestanka napajanja (stalni zapis u memoriji uređaja)
- mogućnost direktnog daljinskog pristupa uređaju putem jedinstvene adrese uređaja
- ugrađen Web server (HTTP) za nadzor i upravljanje uređajem te podešavanje parametara uređaja putem standardnog internet preglednika bez potrebe za dodatnim softverom na računalu korisnika
</t>
  </si>
  <si>
    <t xml:space="preserve"> - dimenzije centralnog uređaja, zbog ograničenja prostora u postojećim elektro ormarima za ugradnju, ne smiju biti izvan slijedećih dimenzija - dužina 1-200mm, širina 1-150mm, visina 1-80mm
- područje radne temperature od -20 do +50 st. C* područje vlažnosti radne okoline minimalno do 70%
- sustav alarmiranja sa slijedećim minimalnim značajkama - alarm nestanka memorijskog prostora za lokalnu pohranu podataka, alarm nestanka primarnog napajanja, slanje alarma na SMS
- mogućnost slanja SMS alarmnih poruka te mogućnost definiranja više različitih SMS alarma za različite alarmne uvjete
- mogućnost ponovnog i naknadnog slanja zapisanih podataka uslijed eventulane pogreške u komunikaciji ili prekida TK veze
- mogućnost periodičkog uspostavljanja GPRS veze
- baterijska podrška za RTS (Real time clock)
- baterijska autonomija i kontinuirani rad svih ugrađenih uređaja u slučaju nestanka mrežnog napajanja u trajanju od minimalno 72 sata uz zadržavanje svih funkcija sustava
- LED signalizacija statusa - ispravan rad, M-Bus kratki spoj
- minimalno jamstvo godinu dana
- nadgradni ormarić s bravom i ključem za ugradnju opreme
kao tip WMG Holosys komplet s GSM karticom
ili jednakovrijedan proizvod</t>
  </si>
  <si>
    <t xml:space="preserve">Dobava i isporuka aktivne antene sljedećih karakteristika:
 - Frekvencijsko područje 868.0-870.0 MHz
 - Razina zaštite IP67 ili veća
 - Radni temperaturni raspon od -40°C do +80°C ili veći
 -Vertikalna polarizacija
 - Pojačanje 10 dBi ili veće
 - Omnidirekcionalna usmjerenost
kao tip 868 AAO Holosys
ili jednakovrijedan proizvod
</t>
  </si>
  <si>
    <t xml:space="preserve">Dobava i isporuka Wireless M-Bus PulseReader sljedećih karakteristika:
- uređaj mora biti u skladu sa svim potrebnim normama za CE označavanje proizvoda
- uređaj mora biti izveden prema standardu za sukladnost električnih uređaja, odnosno minimalno u sukladnosti s normom HRN EN 60950-1:2006/A1:2010 ili novijom
- mogućnost očitavanja s minimalno dva mjerila opremljena beznaponskim impulsnim signalnim izlazima
- mogućnost rada u režimu očitavanja dvotarifnog brojila gdje se informacija o trenutnoj tarifi dobiva tarifnim signalom putem beznaponskog kontakta
- mogućnost periodičkog slanja radijskih poruka s očitanjima mjerila potršnje, odnosno stanja brojača impulsa sukladno normi HRN EN13757-4, Wireless M-Bus T1 MOD
- radijska frekvencija 868,95 MHz
- baterijski napajani uređaji s kapacitetom i vijekom trajanja baterije takvim da omogućavaju autonoman i ispravan rad uređaja u minimalnom trajanju od 10 godina
- stupanj zaštite uređaja minimalno IP68
- područje radne temperature od -20 do +60 st. C
- domet uređaja minimalno 500m
- radijski paketi koje uređaj šalje moraju biti pogodni za sinkronizaciju s baterijskim Wireless M-Bus radijskim repetitorom
- mogućnost bežičnog konfiguriranja modula zaštićenim, šifriranim komunikacijskim kanalom
- mogućnost štićenja pristupa konfiguracijskim parametrima radijskog modula od strane korisnika podesivom zaporkom
</t>
  </si>
  <si>
    <t xml:space="preserve"> - ugrađen RTS (Real time clock), sat stvarnog vremena
- mogućnost slanja i vremenske oznake u svakoj radijskoj poruci radi detekcije pokušaja zloupotrebe ponovnim slanjem snimljenih radijskih poruka
- zaštita od neovlaštenog čitanja radijskih poruka korištenjem AES 128 bitne enkripcije
- mogućnost korisničkog mijenjanja enkripcijske zaporke radijskih poruka
- zaštita od modifikacije sadržaja i zamjene uređaja te lažnog predstavljanja uređaja
- slanje pohranjenih vrijednosti brojača u podesivim intervalima
- slanja alarma manipulacije, odvajanja impulsnog predajnika od mjerila, u svakoj radijskoj poruci
- mogućnost dojave alarma niskog preostalog kapaciteta baterije u radijskoj poruci
- mogućnost dojave procijenjenog preostalog vremena rada (mjeseci, dana, sati) prije nego li se baterija isprazni u radijskoj poruci
- mogućnost jednoznačnog označavanja u sustavu korisničkim upisom serijskog broja mjerila potrošnje kao parametra radijskog modula
- mogućnost slanja serijskog broja mjerila potrošnje u svakoj radijskoj poruci
- mogućnost postavljanja muliplikatora (brojnik i nazivnik) kojim se određuje impulsa se treba izbrojati (brojnik) da bi se stanje povećalo za određeni broj (nazivnik)
- uređaj mora biti takav da podržava beznaponske kontaktne (impulsne) ulaze sa mjerila potrošnje koji imaju frekvenciju minimalno 10Hz ili veću
</t>
  </si>
  <si>
    <t xml:space="preserve"> - dimenzije uređaja, zbog ograničenja prostora za ugradnju, ne smiju biti izvan slijedećih dimenzija: dužina 1-100mm, širina 1-100mm, visina 1-50mm
- minimalno jamstvo godinu dana
kao tip WP2 Holosys
ili jednakovrijedan proizvod
</t>
  </si>
  <si>
    <t xml:space="preserve">Dobava i isporuka M-Bus PulseReader sa sljedeći makrakteristikama:
 - Podrška za dva neovisna mjerila
 - U skladu s M-Bus EN 13757-2 i EN 13757-3 standardima
 - Podrška za primarno i sekundarno adresiranje
 - Podrška za očitanje na određeni datum
 - Podrška za sustave sa dvije tarife
 - Baterija velikog kapaciteta u slučaju rada bez napajanja iz M-Bus nadređenog uređaja
 - Neizbrisiva memorija zadnjeg stanja u slučaju pražnjenja baterije
 - Široki temperaturni raspon (-20 C° do 60 C°)
kao tip P2 Holosys
ili jednakovrijedan proizvod
</t>
  </si>
  <si>
    <t xml:space="preserve">Dobava i isporuka M-Bus PulseReader sa sljedeći makrakteristikama:
 - Podrška za četiri neovisna mjerila
 - U skladu s M-Bus EN 13757-2 i EN 13757-3 standardima
 - Podrška za primarno i sekundarno adresiranje
 - Podrška za očitanje na određeni datum
 - Podrška za sustave sa dvije tarife
 - Baterija velikog kapaciteta u slučaju rada bez napajanja iz M-Bus nadređenog uređaja
 - Neizbrisiva memorija zadnjeg stanja u slučaju pražnjenja baterije
 - Široki temperaturni raspon (-20 C° do 60 C°)
kao tip P4 Holosys
ili jednakovrijedan proizvod
</t>
  </si>
  <si>
    <t xml:space="preserve">Dobava i isporuka Wireless M-Bus Repeater sa sljedećim karakteristikama:
- uređaj mora biti u skladu sa svim potrebnim normama za CE označavanje proizvoda
- uređaj mora biti izveden prema standardu za sukladnost električnih uređaja, odnosno minimalno u sukladnosti s normom HRN EN 60950-1:2006/A1:2010 ili novijom
- mogućnost periodičkog slanja radijskih poruka s očitanjima mjerila potršnje, odnosno stanja brojača impulsa sukladno normi HRN EN13757-4, Wireless M-Bus T1 MOD
- radijska frekvencija 868,95 MHz
- baterijski napajani uređaji s kapacitetom i vijekom trajanja baterije takvim da omogućavaju autonoman i ispravan rad uređaja u minimalnom trajanju od 10 godina
- stupanj zaštite uređaja minimalno IP68
- područje radne temperature od -20 do +60 st. C
- domet uređaja minimalno 500m
- mogućnost sinkronog načina rada, prijem s odabranih radijskih modula u točno određenim vremenskim intervalima
- mogućnost prenošenja očitanja s minimalno dva mjerila potrošnje u sinkronom načinu rada, odnosno primanje i odašiljanje očitanja s dva neovisna radijska modula
- mogućnost korisničkog odabira radijskih modula s kojima će se uređaj sinkronizirati
- mogućnost bežičnog konfiguriranja uređaja putem kriptiranog radijskog kanala u slučaju da je uređaj ugrađen na teško pristupačnom mjestu
</t>
  </si>
  <si>
    <t xml:space="preserve"> - mogućnost štićenja pristupa konfiguracijskim parametrima radijskog modula od strane korisnika podesivom zaporkom
- ugrađen RTS (Real time clock), sat stvarnog vremena
- zaštita od neovlaštenog čitanja radijskih poruka korištenjem AES 128 bitne enkripcije
- mogućnost korisničkog mijenjanja enkripcijske zaporke radijskih poruka
- zaštita od modifikacije sadržaja i zamjene uređaja te lažnog predstavljanja uređaja
- mogućnost dojave alarma niskog preostalog kapaciteta baterije u radijskoj poruci
- mogućnost dojave procijenjenog preostalog broja mjeseci ili tjedana ili dana koliko uređaj može raditi prije nego li se baterija isprazni u radijskoj poruci
- dimenzije uređaja, zbog ograničenja prostora za ugradnju, ne smiju biti izvan slijedećih dimenzija: dužina 1-100mm, širina 1-100mm, visina 1-50mm
- minimalno jamstvo godinu dana
kao tip WREP Holosys
ili jednakovrijedan proizvod
</t>
  </si>
  <si>
    <t>ili jednakovrijedna norma</t>
  </si>
  <si>
    <r>
      <rPr>
        <b/>
        <sz val="10"/>
        <rFont val="Times New Roman"/>
        <family val="1"/>
        <charset val="238"/>
      </rPr>
      <t>Dobava i ugradnja PVC folije</t>
    </r>
    <r>
      <rPr>
        <sz val="10"/>
        <rFont val="Times New Roman"/>
        <family val="1"/>
        <charset val="238"/>
      </rPr>
      <t xml:space="preserve"> iznad mineralne vune (MW) na podu tavana. Cijena uključuje sav potreban rad i materijal. Obračun po m</t>
    </r>
    <r>
      <rPr>
        <vertAlign val="superscript"/>
        <sz val="10"/>
        <rFont val="Times New Roman"/>
        <family val="1"/>
        <charset val="238"/>
      </rPr>
      <t>2</t>
    </r>
    <r>
      <rPr>
        <sz val="10"/>
        <rFont val="Times New Roman"/>
        <family val="1"/>
        <charset val="238"/>
      </rPr>
      <t xml:space="preserve"> stvarno izvedenih radova.</t>
    </r>
  </si>
  <si>
    <t>Sve odredbe ovih općih uvjeta kao i ostali dijelovi projekta su sastavni dio ugovora o javnim radovima zaključenog između Investitora i Izvođača, a Izvođač se obvezuje da ih prihvaća bez prigovora i primjedbi.</t>
  </si>
  <si>
    <r>
      <rPr>
        <b/>
        <sz val="10"/>
        <rFont val="Times New Roman"/>
        <family val="1"/>
        <charset val="238"/>
      </rPr>
      <t>Dobava i ugradnja toplinske izolacije</t>
    </r>
    <r>
      <rPr>
        <sz val="10"/>
        <rFont val="Times New Roman"/>
        <family val="1"/>
        <charset val="238"/>
      </rPr>
      <t xml:space="preserve"> od mineralne (kamene) vune na mjestu prijelaza sa zida sa slojem od porobetona na druge konstruktivne elemente zgrade (betonske stupove i grede, zid od opeke) prema normi HRN EN 13162 debljine 2-5 cm(ovisno o raspoloživom prostoru), širine 15cm-25cm na vanjsku zidnu površinu.  uz postavu kutnika, mrežice, armaturnog sloja te završnom žbukom u skladu s ostalom fasadom. Tamo gdje nije moguće postaviti toplinsku izolaciju potrebno je izvesti toplinsko izolacijsku žbuku. Zahtijevani koeficijent toplinske provodljivosti je 0,035W/mK, po HRN EN 12667, klasa negorivosti A1, HRN EN 13501-1. Otpor difuziji vodene pare μ=1,1. Ploče se lijepe za zid tvornički pripremljenim polimer cementnim mortom ili pastoznim cementnim ljepilom, pri čemu čvrstoća prionjivosti između ploča kamene vune i podloge ne smije biti niža od 80 kPa. Također, potrebno je mehanički ploče pričvrstiti za zid spojnicama nosivosti 1,5 kN (6 -8 kom/m²), a preko postavljenih ploča se polaže alkalno postojana staklena mrežica koja treba biti utisnuta u mort za armaturni sloj koji je po svom sastavu polimer-cementno ili pastozno disperzijsko sredstvo. Armaturni mort se u drugom sloju nanosi po cijeloj površini i zaglađuje.</t>
    </r>
  </si>
  <si>
    <t>Mjesto i vrijeme:</t>
  </si>
  <si>
    <t>Ponuditelj:</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</si>
</sst>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0.00\ &quot;kn&quot;_-;\-* #,##0.00\ &quot;kn&quot;_-;_-* &quot;-&quot;??\ &quot;kn&quot;_-;_-@_-"/>
    <numFmt numFmtId="43" formatCode="_-* #,##0.00\ _k_n_-;\-* #,##0.00\ _k_n_-;_-* &quot;-&quot;??\ _k_n_-;_-@_-"/>
    <numFmt numFmtId="164" formatCode="_-* #,##0.00_-;\-* #,##0.00_-;_-* &quot;-&quot;??_-;_-@_-"/>
    <numFmt numFmtId="165" formatCode="#,##0.00_ ;[Red]\-#,##0.00\ "/>
    <numFmt numFmtId="166" formatCode="#,##0.00\ &quot;kn&quot;"/>
    <numFmt numFmtId="167" formatCode="_-* #,##0.00&quot;kn&quot;_-;\-* #,##0.00&quot;kn&quot;_-;_-* &quot;-&quot;??&quot;kn&quot;_-;_-@_-"/>
    <numFmt numFmtId="168" formatCode="#,##0.00&quot; kn&quot;"/>
    <numFmt numFmtId="169" formatCode="_-* #,##0.00_-;\-* #,##0.00_-;_-* \-??_-;_-@_-"/>
  </numFmts>
  <fonts count="95">
    <font>
      <sz val="10"/>
      <name val="Dutch801 RmHd BT"/>
    </font>
    <font>
      <sz val="11"/>
      <color theme="1"/>
      <name val="Calibri"/>
      <family val="2"/>
      <charset val="238"/>
      <scheme val="minor"/>
    </font>
    <font>
      <sz val="10"/>
      <name val="Dutch801 RmHd BT"/>
    </font>
    <font>
      <b/>
      <sz val="10"/>
      <name val="Dutch801 RmHd BT"/>
      <family val="1"/>
    </font>
    <font>
      <sz val="10"/>
      <name val="Dutch801 RmHd BT"/>
      <family val="1"/>
    </font>
    <font>
      <b/>
      <sz val="10"/>
      <name val="Times New Roman"/>
      <family val="1"/>
    </font>
    <font>
      <sz val="10"/>
      <name val="Times New Roman"/>
      <family val="1"/>
    </font>
    <font>
      <b/>
      <sz val="14"/>
      <name val="Times New Roman"/>
      <family val="1"/>
    </font>
    <font>
      <sz val="14"/>
      <name val="Times New Roman"/>
      <family val="1"/>
    </font>
    <font>
      <b/>
      <sz val="10"/>
      <name val="Times New Roman"/>
      <family val="1"/>
      <charset val="238"/>
    </font>
    <font>
      <b/>
      <u/>
      <sz val="12"/>
      <name val="Times New Roman"/>
      <family val="1"/>
    </font>
    <font>
      <b/>
      <i/>
      <sz val="14"/>
      <name val="Times New Roman"/>
      <family val="1"/>
    </font>
    <font>
      <b/>
      <sz val="12"/>
      <name val="Times New Roman"/>
      <family val="1"/>
    </font>
    <font>
      <sz val="10"/>
      <name val="Calibri"/>
      <family val="2"/>
      <charset val="238"/>
    </font>
    <font>
      <sz val="10"/>
      <name val="Times New Roman"/>
      <family val="1"/>
      <charset val="238"/>
    </font>
    <font>
      <b/>
      <sz val="10"/>
      <name val="Calibri"/>
      <family val="2"/>
      <charset val="238"/>
    </font>
    <font>
      <b/>
      <sz val="14"/>
      <name val="Times New Roman"/>
      <family val="1"/>
      <charset val="238"/>
    </font>
    <font>
      <b/>
      <sz val="10"/>
      <color indexed="10"/>
      <name val="Times New Roman"/>
      <family val="1"/>
      <charset val="238"/>
    </font>
    <font>
      <b/>
      <sz val="12"/>
      <name val="Times New Roman"/>
      <family val="1"/>
      <charset val="238"/>
    </font>
    <font>
      <vertAlign val="superscript"/>
      <sz val="10"/>
      <name val="Times New Roman"/>
      <family val="1"/>
      <charset val="238"/>
    </font>
    <font>
      <sz val="12"/>
      <name val="Times New Roman"/>
      <family val="1"/>
    </font>
    <font>
      <i/>
      <sz val="10"/>
      <name val="Times New Roman"/>
      <family val="1"/>
      <charset val="238"/>
    </font>
    <font>
      <sz val="12"/>
      <name val="Times New Roman CE"/>
      <family val="1"/>
      <charset val="238"/>
    </font>
    <font>
      <b/>
      <sz val="10"/>
      <color rgb="FFFF0000"/>
      <name val="Dutch801 RmHd BT"/>
      <charset val="238"/>
    </font>
    <font>
      <sz val="10"/>
      <color rgb="FFFF0000"/>
      <name val="Times New Roman"/>
      <family val="1"/>
    </font>
    <font>
      <i/>
      <sz val="10"/>
      <color rgb="FFFF0000"/>
      <name val="Times New Roman"/>
      <family val="1"/>
    </font>
    <font>
      <sz val="11"/>
      <name val="Times New Roman"/>
      <family val="1"/>
      <charset val="238"/>
    </font>
    <font>
      <i/>
      <sz val="10"/>
      <name val="Times New Roman"/>
      <family val="1"/>
    </font>
    <font>
      <b/>
      <i/>
      <sz val="10"/>
      <name val="Times New Roman"/>
      <family val="1"/>
      <charset val="238"/>
    </font>
    <font>
      <b/>
      <sz val="10"/>
      <color rgb="FFFF0000"/>
      <name val="Times New Roman"/>
      <family val="1"/>
      <charset val="238"/>
    </font>
    <font>
      <sz val="10"/>
      <name val="Arial"/>
      <family val="2"/>
      <charset val="238"/>
    </font>
    <font>
      <sz val="9"/>
      <name val="Arial"/>
      <family val="2"/>
      <charset val="238"/>
    </font>
    <font>
      <sz val="9"/>
      <color rgb="FF7030A0"/>
      <name val="Arial"/>
      <family val="2"/>
      <charset val="238"/>
    </font>
    <font>
      <b/>
      <sz val="9"/>
      <name val="Arial"/>
      <family val="2"/>
      <charset val="238"/>
    </font>
    <font>
      <sz val="10"/>
      <name val="Arial"/>
      <family val="2"/>
    </font>
    <font>
      <sz val="9"/>
      <color rgb="FFFF0000"/>
      <name val="Arial"/>
      <family val="2"/>
      <charset val="238"/>
    </font>
    <font>
      <b/>
      <sz val="9"/>
      <name val="Arial"/>
      <family val="2"/>
    </font>
    <font>
      <b/>
      <sz val="9"/>
      <color rgb="FFFF0000"/>
      <name val="Arial"/>
      <family val="2"/>
      <charset val="238"/>
    </font>
    <font>
      <sz val="8"/>
      <name val="Arial"/>
      <family val="2"/>
      <charset val="238"/>
    </font>
    <font>
      <b/>
      <sz val="9"/>
      <color indexed="8"/>
      <name val="Arial"/>
      <family val="2"/>
      <charset val="238"/>
    </font>
    <font>
      <sz val="10"/>
      <name val="Arial CE"/>
      <charset val="238"/>
    </font>
    <font>
      <sz val="10"/>
      <name val="Arial CE"/>
      <family val="2"/>
      <charset val="238"/>
    </font>
    <font>
      <b/>
      <sz val="9"/>
      <color rgb="FF7030A0"/>
      <name val="Arial"/>
      <family val="2"/>
      <charset val="238"/>
    </font>
    <font>
      <sz val="9"/>
      <color rgb="FF00B050"/>
      <name val="Helv"/>
    </font>
    <font>
      <sz val="9"/>
      <color rgb="FFFFFF00"/>
      <name val="Arial"/>
      <family val="2"/>
      <charset val="238"/>
    </font>
    <font>
      <sz val="9"/>
      <color rgb="FF00B0F0"/>
      <name val="Arial"/>
      <family val="2"/>
      <charset val="238"/>
    </font>
    <font>
      <sz val="9"/>
      <color rgb="FF00B050"/>
      <name val="Arial"/>
      <family val="2"/>
      <charset val="238"/>
    </font>
    <font>
      <i/>
      <sz val="9"/>
      <name val="Arial"/>
      <family val="2"/>
    </font>
    <font>
      <b/>
      <i/>
      <sz val="9"/>
      <name val="Arial"/>
      <family val="2"/>
    </font>
    <font>
      <sz val="9"/>
      <name val="Arial"/>
      <family val="2"/>
    </font>
    <font>
      <sz val="9"/>
      <color rgb="FFFF0000"/>
      <name val="Arial"/>
      <family val="2"/>
    </font>
    <font>
      <sz val="9"/>
      <color rgb="FF0070C0"/>
      <name val="Arial"/>
      <family val="2"/>
      <charset val="238"/>
    </font>
    <font>
      <i/>
      <sz val="9"/>
      <name val="Arial"/>
      <family val="2"/>
      <charset val="238"/>
    </font>
    <font>
      <b/>
      <sz val="9"/>
      <color rgb="FF00B050"/>
      <name val="Arial"/>
      <family val="2"/>
      <charset val="238"/>
    </font>
    <font>
      <sz val="9"/>
      <name val="Helv"/>
    </font>
    <font>
      <sz val="9"/>
      <color rgb="FF7030A0"/>
      <name val="Helv"/>
    </font>
    <font>
      <b/>
      <sz val="9"/>
      <name val="Helv"/>
    </font>
    <font>
      <b/>
      <sz val="10"/>
      <name val="Arial"/>
      <family val="2"/>
    </font>
    <font>
      <sz val="10"/>
      <name val="Helv"/>
    </font>
    <font>
      <sz val="12"/>
      <name val="Times New Roman"/>
      <family val="1"/>
      <charset val="238"/>
    </font>
    <font>
      <sz val="11"/>
      <name val="Arial"/>
      <family val="2"/>
      <charset val="238"/>
    </font>
    <font>
      <b/>
      <sz val="11"/>
      <name val="Arial"/>
      <family val="2"/>
      <charset val="238"/>
    </font>
    <font>
      <b/>
      <sz val="11"/>
      <name val="Times New Roman"/>
      <family val="1"/>
      <charset val="238"/>
    </font>
    <font>
      <vertAlign val="superscript"/>
      <sz val="11"/>
      <name val="Arial"/>
      <family val="2"/>
      <charset val="238"/>
    </font>
    <font>
      <sz val="11"/>
      <name val="Calibri"/>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1"/>
      <charset val="238"/>
    </font>
    <font>
      <b/>
      <sz val="11"/>
      <color indexed="8"/>
      <name val="Calibri"/>
      <family val="2"/>
      <charset val="238"/>
    </font>
    <font>
      <sz val="11"/>
      <color indexed="10"/>
      <name val="Calibri"/>
      <family val="2"/>
      <charset val="238"/>
    </font>
    <font>
      <sz val="10"/>
      <name val="Dutch801 RmHd BT"/>
      <charset val="238"/>
    </font>
    <font>
      <b/>
      <sz val="14"/>
      <name val="Arial"/>
      <family val="2"/>
      <charset val="238"/>
    </font>
    <font>
      <b/>
      <sz val="10"/>
      <name val="Arial"/>
      <family val="2"/>
      <charset val="238"/>
    </font>
    <font>
      <sz val="12"/>
      <name val="Arial"/>
      <family val="2"/>
      <charset val="238"/>
    </font>
    <font>
      <sz val="14"/>
      <name val="Arial"/>
      <family val="2"/>
      <charset val="238"/>
    </font>
    <font>
      <b/>
      <i/>
      <sz val="14"/>
      <name val="Arial"/>
      <family val="2"/>
      <charset val="238"/>
    </font>
    <font>
      <b/>
      <u/>
      <sz val="12"/>
      <name val="Arial"/>
      <family val="2"/>
      <charset val="238"/>
    </font>
    <font>
      <b/>
      <sz val="12"/>
      <name val="Arial"/>
      <family val="2"/>
      <charset val="238"/>
    </font>
    <font>
      <sz val="10"/>
      <color rgb="FFFF0000"/>
      <name val="Arial"/>
      <family val="2"/>
      <charset val="238"/>
    </font>
    <font>
      <sz val="12"/>
      <color rgb="FFFF0000"/>
      <name val="Arial"/>
      <family val="2"/>
      <charset val="238"/>
    </font>
    <font>
      <b/>
      <sz val="12"/>
      <color rgb="FFFF0000"/>
      <name val="Arial"/>
      <family val="2"/>
      <charset val="238"/>
    </font>
    <font>
      <b/>
      <i/>
      <sz val="9"/>
      <name val="Arial"/>
      <family val="2"/>
      <charset val="238"/>
    </font>
    <font>
      <sz val="14"/>
      <name val="Dutch801 RmHd BT"/>
    </font>
  </fonts>
  <fills count="28">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31"/>
        <bgColor indexed="22"/>
      </patternFill>
    </fill>
    <fill>
      <patternFill patternType="solid">
        <fgColor theme="8" tint="0.79998168889431442"/>
        <bgColor indexed="64"/>
      </patternFill>
    </fill>
  </fills>
  <borders count="35">
    <border>
      <left/>
      <right/>
      <top/>
      <bottom/>
      <diagonal/>
    </border>
    <border>
      <left/>
      <right/>
      <top/>
      <bottom style="medium">
        <color indexed="64"/>
      </bottom>
      <diagonal/>
    </border>
    <border>
      <left/>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top/>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style="medium">
        <color indexed="8"/>
      </left>
      <right/>
      <top style="medium">
        <color indexed="8"/>
      </top>
      <bottom style="medium">
        <color indexed="8"/>
      </bottom>
      <diagonal/>
    </border>
    <border>
      <left/>
      <right/>
      <top/>
      <bottom style="medium">
        <color indexed="8"/>
      </bottom>
      <diagonal/>
    </border>
    <border>
      <left/>
      <right/>
      <top style="double">
        <color indexed="8"/>
      </top>
      <bottom style="double">
        <color indexed="8"/>
      </bottom>
      <diagonal/>
    </border>
    <border>
      <left style="double">
        <color indexed="8"/>
      </left>
      <right/>
      <top style="double">
        <color indexed="8"/>
      </top>
      <bottom style="double">
        <color indexed="8"/>
      </bottom>
      <diagonal/>
    </border>
    <border>
      <left/>
      <right style="double">
        <color indexed="64"/>
      </right>
      <top style="double">
        <color indexed="8"/>
      </top>
      <bottom style="double">
        <color indexed="8"/>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s>
  <cellStyleXfs count="424">
    <xf numFmtId="0" fontId="0" fillId="0" borderId="0" applyAlignment="0"/>
    <xf numFmtId="164" fontId="2" fillId="0" borderId="0" applyFont="0" applyFill="0" applyBorder="0" applyAlignment="0" applyProtection="0"/>
    <xf numFmtId="0" fontId="22" fillId="0" borderId="0">
      <alignment horizontal="right" vertical="top"/>
    </xf>
    <xf numFmtId="0" fontId="22" fillId="0" borderId="0">
      <alignment horizontal="justify" vertical="top" wrapText="1"/>
    </xf>
    <xf numFmtId="0" fontId="22" fillId="0" borderId="0">
      <alignment horizontal="left"/>
    </xf>
    <xf numFmtId="4" fontId="22" fillId="0" borderId="0">
      <alignment horizontal="right"/>
    </xf>
    <xf numFmtId="0" fontId="22" fillId="0" borderId="0">
      <alignment horizontal="right"/>
    </xf>
    <xf numFmtId="4" fontId="22" fillId="0" borderId="0">
      <alignment horizontal="right" wrapText="1"/>
    </xf>
    <xf numFmtId="0" fontId="22" fillId="0" borderId="0">
      <alignment horizontal="right"/>
    </xf>
    <xf numFmtId="4" fontId="22" fillId="0" borderId="0">
      <alignment horizontal="right"/>
    </xf>
    <xf numFmtId="0" fontId="30" fillId="0" borderId="0"/>
    <xf numFmtId="0" fontId="40" fillId="0" borderId="0"/>
    <xf numFmtId="0" fontId="30" fillId="0" borderId="0"/>
    <xf numFmtId="0" fontId="58" fillId="0" borderId="0"/>
    <xf numFmtId="0" fontId="59" fillId="0" borderId="0">
      <alignment vertical="center"/>
    </xf>
    <xf numFmtId="0" fontId="65" fillId="4" borderId="0" applyNumberFormat="0" applyBorder="0" applyAlignment="0" applyProtection="0">
      <alignment vertical="center"/>
    </xf>
    <xf numFmtId="0" fontId="65" fillId="4" borderId="0" applyNumberFormat="0" applyBorder="0" applyAlignment="0" applyProtection="0"/>
    <xf numFmtId="0" fontId="65" fillId="5" borderId="0" applyNumberFormat="0" applyBorder="0" applyAlignment="0" applyProtection="0">
      <alignment vertical="center"/>
    </xf>
    <xf numFmtId="0" fontId="65" fillId="5" borderId="0" applyNumberFormat="0" applyBorder="0" applyAlignment="0" applyProtection="0"/>
    <xf numFmtId="0" fontId="65" fillId="6" borderId="0" applyNumberFormat="0" applyBorder="0" applyAlignment="0" applyProtection="0">
      <alignment vertical="center"/>
    </xf>
    <xf numFmtId="0" fontId="65" fillId="6" borderId="0" applyNumberFormat="0" applyBorder="0" applyAlignment="0" applyProtection="0"/>
    <xf numFmtId="0" fontId="65" fillId="7" borderId="0" applyNumberFormat="0" applyBorder="0" applyAlignment="0" applyProtection="0">
      <alignment vertical="center"/>
    </xf>
    <xf numFmtId="0" fontId="65" fillId="7" borderId="0" applyNumberFormat="0" applyBorder="0" applyAlignment="0" applyProtection="0"/>
    <xf numFmtId="0" fontId="65" fillId="8" borderId="0" applyNumberFormat="0" applyBorder="0" applyAlignment="0" applyProtection="0">
      <alignment vertical="center"/>
    </xf>
    <xf numFmtId="0" fontId="65" fillId="8" borderId="0" applyNumberFormat="0" applyBorder="0" applyAlignment="0" applyProtection="0"/>
    <xf numFmtId="0" fontId="65" fillId="9" borderId="0" applyNumberFormat="0" applyBorder="0" applyAlignment="0" applyProtection="0">
      <alignment vertical="center"/>
    </xf>
    <xf numFmtId="0" fontId="65" fillId="9" borderId="0" applyNumberFormat="0" applyBorder="0" applyAlignment="0" applyProtection="0"/>
    <xf numFmtId="0" fontId="65" fillId="10" borderId="0" applyNumberFormat="0" applyBorder="0" applyAlignment="0" applyProtection="0">
      <alignment vertical="center"/>
    </xf>
    <xf numFmtId="0" fontId="65" fillId="10" borderId="0" applyNumberFormat="0" applyBorder="0" applyAlignment="0" applyProtection="0"/>
    <xf numFmtId="0" fontId="65" fillId="11" borderId="0" applyNumberFormat="0" applyBorder="0" applyAlignment="0" applyProtection="0">
      <alignment vertical="center"/>
    </xf>
    <xf numFmtId="0" fontId="65" fillId="11" borderId="0" applyNumberFormat="0" applyBorder="0" applyAlignment="0" applyProtection="0"/>
    <xf numFmtId="0" fontId="65" fillId="12" borderId="0" applyNumberFormat="0" applyBorder="0" applyAlignment="0" applyProtection="0">
      <alignment vertical="center"/>
    </xf>
    <xf numFmtId="0" fontId="65" fillId="12" borderId="0" applyNumberFormat="0" applyBorder="0" applyAlignment="0" applyProtection="0"/>
    <xf numFmtId="0" fontId="65" fillId="7" borderId="0" applyNumberFormat="0" applyBorder="0" applyAlignment="0" applyProtection="0">
      <alignment vertical="center"/>
    </xf>
    <xf numFmtId="0" fontId="65" fillId="7" borderId="0" applyNumberFormat="0" applyBorder="0" applyAlignment="0" applyProtection="0"/>
    <xf numFmtId="0" fontId="65" fillId="10" borderId="0" applyNumberFormat="0" applyBorder="0" applyAlignment="0" applyProtection="0">
      <alignment vertical="center"/>
    </xf>
    <xf numFmtId="0" fontId="65" fillId="10" borderId="0" applyNumberFormat="0" applyBorder="0" applyAlignment="0" applyProtection="0"/>
    <xf numFmtId="0" fontId="65" fillId="13" borderId="0" applyNumberFormat="0" applyBorder="0" applyAlignment="0" applyProtection="0">
      <alignment vertical="center"/>
    </xf>
    <xf numFmtId="0" fontId="65" fillId="13" borderId="0" applyNumberFormat="0" applyBorder="0" applyAlignment="0" applyProtection="0"/>
    <xf numFmtId="0" fontId="66" fillId="14" borderId="0" applyNumberFormat="0" applyBorder="0" applyAlignment="0" applyProtection="0">
      <alignment vertical="center"/>
    </xf>
    <xf numFmtId="0" fontId="66" fillId="14" borderId="0" applyNumberFormat="0" applyBorder="0" applyAlignment="0" applyProtection="0"/>
    <xf numFmtId="0" fontId="66" fillId="11" borderId="0" applyNumberFormat="0" applyBorder="0" applyAlignment="0" applyProtection="0">
      <alignment vertical="center"/>
    </xf>
    <xf numFmtId="0" fontId="66" fillId="11" borderId="0" applyNumberFormat="0" applyBorder="0" applyAlignment="0" applyProtection="0"/>
    <xf numFmtId="0" fontId="66" fillId="12" borderId="0" applyNumberFormat="0" applyBorder="0" applyAlignment="0" applyProtection="0">
      <alignment vertical="center"/>
    </xf>
    <xf numFmtId="0" fontId="66" fillId="12" borderId="0" applyNumberFormat="0" applyBorder="0" applyAlignment="0" applyProtection="0"/>
    <xf numFmtId="0" fontId="66" fillId="15" borderId="0" applyNumberFormat="0" applyBorder="0" applyAlignment="0" applyProtection="0">
      <alignment vertical="center"/>
    </xf>
    <xf numFmtId="0" fontId="66" fillId="15" borderId="0" applyNumberFormat="0" applyBorder="0" applyAlignment="0" applyProtection="0"/>
    <xf numFmtId="0" fontId="66" fillId="16" borderId="0" applyNumberFormat="0" applyBorder="0" applyAlignment="0" applyProtection="0">
      <alignment vertical="center"/>
    </xf>
    <xf numFmtId="0" fontId="66" fillId="16" borderId="0" applyNumberFormat="0" applyBorder="0" applyAlignment="0" applyProtection="0"/>
    <xf numFmtId="0" fontId="66" fillId="17" borderId="0" applyNumberFormat="0" applyBorder="0" applyAlignment="0" applyProtection="0">
      <alignment vertical="center"/>
    </xf>
    <xf numFmtId="0" fontId="66" fillId="17" borderId="0" applyNumberFormat="0" applyBorder="0" applyAlignment="0" applyProtection="0"/>
    <xf numFmtId="0" fontId="66" fillId="18" borderId="0" applyNumberFormat="0" applyBorder="0" applyAlignment="0" applyProtection="0">
      <alignment vertical="center"/>
    </xf>
    <xf numFmtId="0" fontId="66" fillId="18" borderId="0" applyNumberFormat="0" applyBorder="0" applyAlignment="0" applyProtection="0"/>
    <xf numFmtId="0" fontId="66" fillId="19" borderId="0" applyNumberFormat="0" applyBorder="0" applyAlignment="0" applyProtection="0">
      <alignment vertical="center"/>
    </xf>
    <xf numFmtId="0" fontId="66" fillId="19" borderId="0" applyNumberFormat="0" applyBorder="0" applyAlignment="0" applyProtection="0"/>
    <xf numFmtId="0" fontId="66" fillId="20" borderId="0" applyNumberFormat="0" applyBorder="0" applyAlignment="0" applyProtection="0">
      <alignment vertical="center"/>
    </xf>
    <xf numFmtId="0" fontId="66" fillId="20" borderId="0" applyNumberFormat="0" applyBorder="0" applyAlignment="0" applyProtection="0"/>
    <xf numFmtId="0" fontId="66" fillId="15" borderId="0" applyNumberFormat="0" applyBorder="0" applyAlignment="0" applyProtection="0">
      <alignment vertical="center"/>
    </xf>
    <xf numFmtId="0" fontId="66" fillId="15" borderId="0" applyNumberFormat="0" applyBorder="0" applyAlignment="0" applyProtection="0"/>
    <xf numFmtId="0" fontId="66" fillId="16" borderId="0" applyNumberFormat="0" applyBorder="0" applyAlignment="0" applyProtection="0">
      <alignment vertical="center"/>
    </xf>
    <xf numFmtId="0" fontId="66" fillId="16" borderId="0" applyNumberFormat="0" applyBorder="0" applyAlignment="0" applyProtection="0"/>
    <xf numFmtId="0" fontId="66" fillId="21" borderId="0" applyNumberFormat="0" applyBorder="0" applyAlignment="0" applyProtection="0">
      <alignment vertical="center"/>
    </xf>
    <xf numFmtId="0" fontId="66" fillId="21" borderId="0" applyNumberFormat="0" applyBorder="0" applyAlignment="0" applyProtection="0"/>
    <xf numFmtId="0" fontId="67" fillId="5" borderId="0" applyNumberFormat="0" applyBorder="0" applyAlignment="0" applyProtection="0">
      <alignment vertical="center"/>
    </xf>
    <xf numFmtId="0" fontId="67" fillId="5" borderId="0" applyNumberFormat="0" applyBorder="0" applyAlignment="0" applyProtection="0"/>
    <xf numFmtId="0" fontId="68" fillId="22" borderId="17" applyNumberFormat="0" applyAlignment="0" applyProtection="0">
      <alignment vertical="center"/>
    </xf>
    <xf numFmtId="0" fontId="68" fillId="22" borderId="17" applyNumberFormat="0" applyAlignment="0" applyProtection="0"/>
    <xf numFmtId="0" fontId="69" fillId="23" borderId="18" applyNumberFormat="0" applyAlignment="0" applyProtection="0">
      <alignment vertical="center"/>
    </xf>
    <xf numFmtId="0" fontId="69" fillId="23" borderId="18" applyNumberFormat="0" applyAlignment="0" applyProtection="0"/>
    <xf numFmtId="43" fontId="59" fillId="0" borderId="0" applyFont="0" applyFill="0" applyBorder="0" applyAlignment="0" applyProtection="0"/>
    <xf numFmtId="0" fontId="70" fillId="0" borderId="0" applyNumberFormat="0" applyFill="0" applyBorder="0" applyAlignment="0" applyProtection="0">
      <alignment vertical="center"/>
    </xf>
    <xf numFmtId="0" fontId="70" fillId="0" borderId="0" applyNumberFormat="0" applyFill="0" applyBorder="0" applyAlignment="0" applyProtection="0"/>
    <xf numFmtId="0" fontId="71" fillId="6" borderId="0" applyNumberFormat="0" applyBorder="0" applyAlignment="0" applyProtection="0">
      <alignment vertical="center"/>
    </xf>
    <xf numFmtId="0" fontId="71" fillId="6" borderId="0" applyNumberFormat="0" applyBorder="0" applyAlignment="0" applyProtection="0"/>
    <xf numFmtId="0" fontId="72" fillId="0" borderId="19" applyNumberFormat="0" applyFill="0" applyAlignment="0" applyProtection="0">
      <alignment vertical="center"/>
    </xf>
    <xf numFmtId="0" fontId="72" fillId="0" borderId="19" applyNumberFormat="0" applyFill="0" applyAlignment="0" applyProtection="0"/>
    <xf numFmtId="0" fontId="73" fillId="0" borderId="20" applyNumberFormat="0" applyFill="0" applyAlignment="0" applyProtection="0">
      <alignment vertical="center"/>
    </xf>
    <xf numFmtId="0" fontId="73" fillId="0" borderId="20" applyNumberFormat="0" applyFill="0" applyAlignment="0" applyProtection="0"/>
    <xf numFmtId="0" fontId="74" fillId="0" borderId="21" applyNumberFormat="0" applyFill="0" applyAlignment="0" applyProtection="0">
      <alignment vertical="center"/>
    </xf>
    <xf numFmtId="0" fontId="74" fillId="0" borderId="21" applyNumberFormat="0" applyFill="0" applyAlignment="0" applyProtection="0"/>
    <xf numFmtId="0" fontId="74" fillId="0" borderId="0" applyNumberFormat="0" applyFill="0" applyBorder="0" applyAlignment="0" applyProtection="0">
      <alignment vertical="center"/>
    </xf>
    <xf numFmtId="0" fontId="74" fillId="0" borderId="0" applyNumberFormat="0" applyFill="0" applyBorder="0" applyAlignment="0" applyProtection="0"/>
    <xf numFmtId="0" fontId="75" fillId="9" borderId="17" applyNumberFormat="0" applyAlignment="0" applyProtection="0">
      <alignment vertical="center"/>
    </xf>
    <xf numFmtId="0" fontId="75" fillId="9" borderId="17" applyNumberFormat="0" applyAlignment="0" applyProtection="0"/>
    <xf numFmtId="0" fontId="76" fillId="0" borderId="22" applyNumberFormat="0" applyFill="0" applyAlignment="0" applyProtection="0">
      <alignment vertical="center"/>
    </xf>
    <xf numFmtId="0" fontId="76" fillId="0" borderId="22" applyNumberFormat="0" applyFill="0" applyAlignment="0" applyProtection="0"/>
    <xf numFmtId="0" fontId="77" fillId="24" borderId="0" applyNumberFormat="0" applyBorder="0" applyAlignment="0" applyProtection="0">
      <alignment vertical="center"/>
    </xf>
    <xf numFmtId="0" fontId="77" fillId="24" borderId="0" applyNumberFormat="0" applyBorder="0" applyAlignment="0" applyProtection="0"/>
    <xf numFmtId="0" fontId="30" fillId="0" borderId="0"/>
    <xf numFmtId="0" fontId="59" fillId="0" borderId="0">
      <alignment vertical="center"/>
    </xf>
    <xf numFmtId="0" fontId="59" fillId="25" borderId="23" applyNumberFormat="0" applyFont="0" applyAlignment="0" applyProtection="0">
      <alignment vertical="center"/>
    </xf>
    <xf numFmtId="0" fontId="59" fillId="25" borderId="23" applyNumberFormat="0" applyFont="0" applyAlignment="0" applyProtection="0"/>
    <xf numFmtId="0" fontId="30" fillId="0" borderId="0"/>
    <xf numFmtId="0" fontId="78" fillId="22" borderId="24" applyNumberFormat="0" applyAlignment="0" applyProtection="0">
      <alignment vertical="center"/>
    </xf>
    <xf numFmtId="0" fontId="78" fillId="22" borderId="24" applyNumberFormat="0" applyAlignment="0" applyProtection="0"/>
    <xf numFmtId="0" fontId="79" fillId="0" borderId="0" applyNumberFormat="0" applyFill="0" applyBorder="0" applyAlignment="0" applyProtection="0">
      <alignment vertical="center"/>
    </xf>
    <xf numFmtId="0" fontId="79" fillId="0" borderId="0" applyNumberFormat="0" applyFill="0" applyBorder="0" applyAlignment="0" applyProtection="0"/>
    <xf numFmtId="0" fontId="80" fillId="0" borderId="25" applyNumberFormat="0" applyFill="0" applyAlignment="0" applyProtection="0">
      <alignment vertical="center"/>
    </xf>
    <xf numFmtId="0" fontId="80" fillId="0" borderId="25" applyNumberFormat="0" applyFill="0" applyAlignment="0" applyProtection="0"/>
    <xf numFmtId="0" fontId="81" fillId="0" borderId="0" applyNumberFormat="0" applyFill="0" applyBorder="0" applyAlignment="0" applyProtection="0">
      <alignment vertical="center"/>
    </xf>
    <xf numFmtId="0" fontId="81" fillId="0" borderId="0" applyNumberFormat="0" applyFill="0" applyBorder="0" applyAlignment="0" applyProtection="0"/>
    <xf numFmtId="0" fontId="82" fillId="0" borderId="0"/>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4" borderId="0" applyNumberFormat="0" applyBorder="0" applyAlignment="0" applyProtection="0">
      <alignment vertical="center"/>
    </xf>
    <xf numFmtId="0" fontId="65" fillId="5" borderId="0" applyNumberFormat="0" applyBorder="0" applyAlignment="0" applyProtection="0">
      <alignment vertical="center"/>
    </xf>
    <xf numFmtId="0" fontId="65" fillId="5" borderId="0" applyNumberFormat="0" applyBorder="0" applyAlignment="0" applyProtection="0">
      <alignment vertical="center"/>
    </xf>
    <xf numFmtId="0" fontId="65" fillId="5" borderId="0" applyNumberFormat="0" applyBorder="0" applyAlignment="0" applyProtection="0">
      <alignment vertical="center"/>
    </xf>
    <xf numFmtId="0" fontId="65" fillId="6" borderId="0" applyNumberFormat="0" applyBorder="0" applyAlignment="0" applyProtection="0">
      <alignment vertical="center"/>
    </xf>
    <xf numFmtId="0" fontId="65" fillId="6" borderId="0" applyNumberFormat="0" applyBorder="0" applyAlignment="0" applyProtection="0">
      <alignment vertical="center"/>
    </xf>
    <xf numFmtId="0" fontId="65" fillId="6" borderId="0" applyNumberFormat="0" applyBorder="0" applyAlignment="0" applyProtection="0">
      <alignment vertical="center"/>
    </xf>
    <xf numFmtId="0" fontId="65" fillId="7" borderId="0" applyNumberFormat="0" applyBorder="0" applyAlignment="0" applyProtection="0">
      <alignment vertical="center"/>
    </xf>
    <xf numFmtId="0" fontId="65" fillId="7" borderId="0" applyNumberFormat="0" applyBorder="0" applyAlignment="0" applyProtection="0">
      <alignment vertical="center"/>
    </xf>
    <xf numFmtId="0" fontId="65" fillId="7" borderId="0" applyNumberFormat="0" applyBorder="0" applyAlignment="0" applyProtection="0">
      <alignment vertical="center"/>
    </xf>
    <xf numFmtId="0" fontId="65" fillId="8" borderId="0" applyNumberFormat="0" applyBorder="0" applyAlignment="0" applyProtection="0">
      <alignment vertical="center"/>
    </xf>
    <xf numFmtId="0" fontId="65" fillId="8" borderId="0" applyNumberFormat="0" applyBorder="0" applyAlignment="0" applyProtection="0">
      <alignment vertical="center"/>
    </xf>
    <xf numFmtId="0" fontId="65" fillId="8" borderId="0" applyNumberFormat="0" applyBorder="0" applyAlignment="0" applyProtection="0">
      <alignment vertical="center"/>
    </xf>
    <xf numFmtId="0" fontId="65" fillId="9" borderId="0" applyNumberFormat="0" applyBorder="0" applyAlignment="0" applyProtection="0">
      <alignment vertical="center"/>
    </xf>
    <xf numFmtId="0" fontId="65" fillId="9" borderId="0" applyNumberFormat="0" applyBorder="0" applyAlignment="0" applyProtection="0">
      <alignment vertical="center"/>
    </xf>
    <xf numFmtId="0" fontId="65" fillId="9"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65" fillId="11" borderId="0" applyNumberFormat="0" applyBorder="0" applyAlignment="0" applyProtection="0">
      <alignment vertical="center"/>
    </xf>
    <xf numFmtId="0" fontId="65" fillId="11" borderId="0" applyNumberFormat="0" applyBorder="0" applyAlignment="0" applyProtection="0">
      <alignment vertical="center"/>
    </xf>
    <xf numFmtId="0" fontId="65" fillId="11" borderId="0" applyNumberFormat="0" applyBorder="0" applyAlignment="0" applyProtection="0">
      <alignment vertical="center"/>
    </xf>
    <xf numFmtId="0" fontId="65" fillId="12" borderId="0" applyNumberFormat="0" applyBorder="0" applyAlignment="0" applyProtection="0">
      <alignment vertical="center"/>
    </xf>
    <xf numFmtId="0" fontId="65" fillId="12" borderId="0" applyNumberFormat="0" applyBorder="0" applyAlignment="0" applyProtection="0">
      <alignment vertical="center"/>
    </xf>
    <xf numFmtId="0" fontId="65" fillId="12" borderId="0" applyNumberFormat="0" applyBorder="0" applyAlignment="0" applyProtection="0">
      <alignment vertical="center"/>
    </xf>
    <xf numFmtId="0" fontId="65" fillId="7" borderId="0" applyNumberFormat="0" applyBorder="0" applyAlignment="0" applyProtection="0">
      <alignment vertical="center"/>
    </xf>
    <xf numFmtId="0" fontId="65" fillId="7" borderId="0" applyNumberFormat="0" applyBorder="0" applyAlignment="0" applyProtection="0">
      <alignment vertical="center"/>
    </xf>
    <xf numFmtId="0" fontId="65" fillId="7"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65" fillId="13" borderId="0" applyNumberFormat="0" applyBorder="0" applyAlignment="0" applyProtection="0">
      <alignment vertical="center"/>
    </xf>
    <xf numFmtId="0" fontId="65" fillId="13" borderId="0" applyNumberFormat="0" applyBorder="0" applyAlignment="0" applyProtection="0">
      <alignment vertical="center"/>
    </xf>
    <xf numFmtId="0" fontId="65" fillId="13" borderId="0" applyNumberFormat="0" applyBorder="0" applyAlignment="0" applyProtection="0">
      <alignment vertical="center"/>
    </xf>
    <xf numFmtId="0" fontId="66" fillId="14" borderId="0" applyNumberFormat="0" applyBorder="0" applyAlignment="0" applyProtection="0">
      <alignment vertical="center"/>
    </xf>
    <xf numFmtId="0" fontId="66" fillId="14" borderId="0" applyNumberFormat="0" applyBorder="0" applyAlignment="0" applyProtection="0">
      <alignment vertical="center"/>
    </xf>
    <xf numFmtId="0" fontId="66" fillId="14"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2" borderId="0" applyNumberFormat="0" applyBorder="0" applyAlignment="0" applyProtection="0">
      <alignment vertical="center"/>
    </xf>
    <xf numFmtId="0" fontId="66" fillId="12" borderId="0" applyNumberFormat="0" applyBorder="0" applyAlignment="0" applyProtection="0">
      <alignment vertical="center"/>
    </xf>
    <xf numFmtId="0" fontId="66" fillId="12" borderId="0" applyNumberFormat="0" applyBorder="0" applyAlignment="0" applyProtection="0">
      <alignment vertical="center"/>
    </xf>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7" borderId="0" applyNumberFormat="0" applyBorder="0" applyAlignment="0" applyProtection="0">
      <alignment vertical="center"/>
    </xf>
    <xf numFmtId="0" fontId="66" fillId="17" borderId="0" applyNumberFormat="0" applyBorder="0" applyAlignment="0" applyProtection="0">
      <alignment vertical="center"/>
    </xf>
    <xf numFmtId="0" fontId="66" fillId="17" borderId="0" applyNumberFormat="0" applyBorder="0" applyAlignment="0" applyProtection="0">
      <alignment vertical="center"/>
    </xf>
    <xf numFmtId="0" fontId="66" fillId="18" borderId="0" applyNumberFormat="0" applyBorder="0" applyAlignment="0" applyProtection="0">
      <alignment vertical="center"/>
    </xf>
    <xf numFmtId="0" fontId="66" fillId="18" borderId="0" applyNumberFormat="0" applyBorder="0" applyAlignment="0" applyProtection="0">
      <alignment vertical="center"/>
    </xf>
    <xf numFmtId="0" fontId="66" fillId="18" borderId="0" applyNumberFormat="0" applyBorder="0" applyAlignment="0" applyProtection="0">
      <alignment vertical="center"/>
    </xf>
    <xf numFmtId="0" fontId="66" fillId="19" borderId="0" applyNumberFormat="0" applyBorder="0" applyAlignment="0" applyProtection="0">
      <alignment vertical="center"/>
    </xf>
    <xf numFmtId="0" fontId="66" fillId="19" borderId="0" applyNumberFormat="0" applyBorder="0" applyAlignment="0" applyProtection="0">
      <alignment vertical="center"/>
    </xf>
    <xf numFmtId="0" fontId="66" fillId="19" borderId="0" applyNumberFormat="0" applyBorder="0" applyAlignment="0" applyProtection="0">
      <alignment vertical="center"/>
    </xf>
    <xf numFmtId="0" fontId="66" fillId="20" borderId="0" applyNumberFormat="0" applyBorder="0" applyAlignment="0" applyProtection="0">
      <alignment vertical="center"/>
    </xf>
    <xf numFmtId="0" fontId="66" fillId="20" borderId="0" applyNumberFormat="0" applyBorder="0" applyAlignment="0" applyProtection="0">
      <alignment vertical="center"/>
    </xf>
    <xf numFmtId="0" fontId="66" fillId="20" borderId="0" applyNumberFormat="0" applyBorder="0" applyAlignment="0" applyProtection="0">
      <alignment vertical="center"/>
    </xf>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21" borderId="0" applyNumberFormat="0" applyBorder="0" applyAlignment="0" applyProtection="0">
      <alignment vertical="center"/>
    </xf>
    <xf numFmtId="0" fontId="66" fillId="21" borderId="0" applyNumberFormat="0" applyBorder="0" applyAlignment="0" applyProtection="0">
      <alignment vertical="center"/>
    </xf>
    <xf numFmtId="0" fontId="66" fillId="21" borderId="0" applyNumberFormat="0" applyBorder="0" applyAlignment="0" applyProtection="0">
      <alignment vertical="center"/>
    </xf>
    <xf numFmtId="0" fontId="67" fillId="5" borderId="0" applyNumberFormat="0" applyBorder="0" applyAlignment="0" applyProtection="0">
      <alignment vertical="center"/>
    </xf>
    <xf numFmtId="0" fontId="67" fillId="5" borderId="0" applyNumberFormat="0" applyBorder="0" applyAlignment="0" applyProtection="0">
      <alignment vertical="center"/>
    </xf>
    <xf numFmtId="0" fontId="67" fillId="5" borderId="0" applyNumberFormat="0" applyBorder="0" applyAlignment="0" applyProtection="0">
      <alignment vertical="center"/>
    </xf>
    <xf numFmtId="0" fontId="68" fillId="22" borderId="17" applyNumberFormat="0" applyAlignment="0" applyProtection="0">
      <alignment vertical="center"/>
    </xf>
    <xf numFmtId="0" fontId="68" fillId="22" borderId="17" applyNumberFormat="0" applyAlignment="0" applyProtection="0">
      <alignment vertical="center"/>
    </xf>
    <xf numFmtId="0" fontId="68" fillId="22" borderId="17" applyNumberFormat="0" applyAlignment="0" applyProtection="0">
      <alignment vertical="center"/>
    </xf>
    <xf numFmtId="0" fontId="69" fillId="23" borderId="18" applyNumberFormat="0" applyAlignment="0" applyProtection="0">
      <alignment vertical="center"/>
    </xf>
    <xf numFmtId="0" fontId="69" fillId="23" borderId="18" applyNumberFormat="0" applyAlignment="0" applyProtection="0">
      <alignment vertical="center"/>
    </xf>
    <xf numFmtId="0" fontId="69" fillId="23" borderId="18" applyNumberFormat="0" applyAlignment="0" applyProtection="0">
      <alignment vertical="center"/>
    </xf>
    <xf numFmtId="43" fontId="65" fillId="0" borderId="0" applyFont="0" applyFill="0" applyBorder="0" applyAlignment="0" applyProtection="0"/>
    <xf numFmtId="43" fontId="65" fillId="0" borderId="0" applyFont="0" applyFill="0" applyBorder="0" applyAlignment="0" applyProtection="0"/>
    <xf numFmtId="169" fontId="82" fillId="0" borderId="0" applyFill="0" applyBorder="0" applyAlignment="0" applyProtection="0"/>
    <xf numFmtId="169" fontId="82" fillId="0" borderId="0" applyFill="0" applyBorder="0" applyAlignment="0" applyProtection="0"/>
    <xf numFmtId="169" fontId="82" fillId="0" borderId="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69" fontId="82" fillId="0" borderId="0" applyFill="0" applyBorder="0" applyAlignment="0" applyProtection="0"/>
    <xf numFmtId="169" fontId="82" fillId="0" borderId="0" applyFill="0" applyBorder="0" applyAlignment="0" applyProtection="0"/>
    <xf numFmtId="169" fontId="82" fillId="0" borderId="0" applyFill="0" applyBorder="0" applyAlignment="0" applyProtection="0"/>
    <xf numFmtId="169" fontId="82" fillId="0" borderId="0" applyFill="0" applyBorder="0" applyAlignment="0" applyProtection="0"/>
    <xf numFmtId="169" fontId="82" fillId="0" borderId="0" applyFill="0" applyBorder="0" applyAlignment="0" applyProtection="0"/>
    <xf numFmtId="169" fontId="82" fillId="0" borderId="0" applyFill="0" applyBorder="0" applyAlignment="0" applyProtection="0"/>
    <xf numFmtId="169" fontId="82" fillId="0" borderId="0" applyFill="0" applyBorder="0" applyAlignment="0" applyProtection="0"/>
    <xf numFmtId="169" fontId="82" fillId="0" borderId="0" applyFill="0" applyBorder="0" applyAlignment="0" applyProtection="0"/>
    <xf numFmtId="169" fontId="82" fillId="0" borderId="0" applyFill="0" applyBorder="0" applyAlignment="0" applyProtection="0"/>
    <xf numFmtId="169" fontId="82" fillId="0" borderId="0" applyFill="0" applyBorder="0" applyAlignment="0" applyProtection="0"/>
    <xf numFmtId="169" fontId="82" fillId="0" borderId="0" applyFill="0" applyBorder="0" applyAlignment="0" applyProtection="0"/>
    <xf numFmtId="169" fontId="82" fillId="0" borderId="0" applyFill="0" applyBorder="0" applyAlignment="0" applyProtection="0"/>
    <xf numFmtId="169" fontId="82" fillId="0" borderId="0" applyFill="0" applyBorder="0" applyAlignment="0" applyProtection="0"/>
    <xf numFmtId="169" fontId="82" fillId="0" borderId="0" applyFill="0" applyBorder="0" applyAlignment="0" applyProtection="0"/>
    <xf numFmtId="169" fontId="82" fillId="0" borderId="0" applyFill="0" applyBorder="0" applyAlignment="0" applyProtection="0"/>
    <xf numFmtId="169" fontId="82" fillId="0" borderId="0" applyFill="0" applyBorder="0" applyAlignment="0" applyProtection="0"/>
    <xf numFmtId="169" fontId="82" fillId="0" borderId="0" applyFill="0" applyBorder="0" applyAlignment="0" applyProtection="0"/>
    <xf numFmtId="169" fontId="82" fillId="0" borderId="0" applyFill="0" applyBorder="0" applyAlignment="0" applyProtection="0"/>
    <xf numFmtId="169" fontId="82" fillId="0" borderId="0" applyFill="0" applyBorder="0" applyAlignment="0" applyProtection="0"/>
    <xf numFmtId="169" fontId="82" fillId="0" borderId="0" applyFill="0" applyBorder="0" applyAlignment="0" applyProtection="0"/>
    <xf numFmtId="169" fontId="82" fillId="0" borderId="0" applyFill="0" applyBorder="0" applyAlignment="0" applyProtection="0"/>
    <xf numFmtId="169" fontId="82" fillId="0" borderId="0" applyFill="0" applyBorder="0" applyAlignment="0" applyProtection="0"/>
    <xf numFmtId="169" fontId="82" fillId="0" borderId="0" applyFill="0" applyBorder="0" applyAlignment="0" applyProtection="0"/>
    <xf numFmtId="169" fontId="82" fillId="0" borderId="0" applyFill="0" applyBorder="0" applyAlignment="0" applyProtection="0"/>
    <xf numFmtId="169" fontId="82" fillId="0" borderId="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72" fillId="0" borderId="19" applyNumberFormat="0" applyFill="0" applyAlignment="0" applyProtection="0">
      <alignment vertical="center"/>
    </xf>
    <xf numFmtId="0" fontId="72" fillId="0" borderId="19" applyNumberFormat="0" applyFill="0" applyAlignment="0" applyProtection="0">
      <alignment vertical="center"/>
    </xf>
    <xf numFmtId="0" fontId="72" fillId="0" borderId="19" applyNumberFormat="0" applyFill="0" applyAlignment="0" applyProtection="0">
      <alignment vertical="center"/>
    </xf>
    <xf numFmtId="0" fontId="73" fillId="0" borderId="20" applyNumberFormat="0" applyFill="0" applyAlignment="0" applyProtection="0">
      <alignment vertical="center"/>
    </xf>
    <xf numFmtId="0" fontId="73" fillId="0" borderId="20" applyNumberFormat="0" applyFill="0" applyAlignment="0" applyProtection="0">
      <alignment vertical="center"/>
    </xf>
    <xf numFmtId="0" fontId="73" fillId="0" borderId="20" applyNumberFormat="0" applyFill="0" applyAlignment="0" applyProtection="0">
      <alignment vertical="center"/>
    </xf>
    <xf numFmtId="0" fontId="74" fillId="0" borderId="21" applyNumberFormat="0" applyFill="0" applyAlignment="0" applyProtection="0">
      <alignment vertical="center"/>
    </xf>
    <xf numFmtId="0" fontId="74" fillId="0" borderId="21" applyNumberFormat="0" applyFill="0" applyAlignment="0" applyProtection="0">
      <alignment vertical="center"/>
    </xf>
    <xf numFmtId="0" fontId="74" fillId="0" borderId="21" applyNumberFormat="0" applyFill="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9" borderId="17" applyNumberFormat="0" applyAlignment="0" applyProtection="0">
      <alignment vertical="center"/>
    </xf>
    <xf numFmtId="0" fontId="75" fillId="9" borderId="17" applyNumberFormat="0" applyAlignment="0" applyProtection="0">
      <alignment vertical="center"/>
    </xf>
    <xf numFmtId="0" fontId="75" fillId="9" borderId="17" applyNumberFormat="0" applyAlignment="0" applyProtection="0">
      <alignment vertical="center"/>
    </xf>
    <xf numFmtId="0" fontId="76" fillId="0" borderId="22" applyNumberFormat="0" applyFill="0" applyAlignment="0" applyProtection="0">
      <alignment vertical="center"/>
    </xf>
    <xf numFmtId="0" fontId="76" fillId="0" borderId="22" applyNumberFormat="0" applyFill="0" applyAlignment="0" applyProtection="0">
      <alignment vertical="center"/>
    </xf>
    <xf numFmtId="0" fontId="76" fillId="0" borderId="22" applyNumberFormat="0" applyFill="0" applyAlignment="0" applyProtection="0">
      <alignment vertical="center"/>
    </xf>
    <xf numFmtId="0" fontId="77" fillId="24" borderId="0" applyNumberFormat="0" applyBorder="0" applyAlignment="0" applyProtection="0">
      <alignment vertical="center"/>
    </xf>
    <xf numFmtId="0" fontId="77" fillId="24" borderId="0" applyNumberFormat="0" applyBorder="0" applyAlignment="0" applyProtection="0">
      <alignment vertical="center"/>
    </xf>
    <xf numFmtId="0" fontId="77" fillId="24" borderId="0" applyNumberFormat="0" applyBorder="0" applyAlignment="0" applyProtection="0">
      <alignment vertical="center"/>
    </xf>
    <xf numFmtId="0" fontId="1" fillId="0" borderId="0"/>
    <xf numFmtId="0" fontId="1" fillId="0" borderId="0"/>
    <xf numFmtId="0" fontId="2" fillId="0" borderId="0" applyAlignment="0"/>
    <xf numFmtId="0" fontId="2" fillId="0" borderId="0" applyAlignment="0"/>
    <xf numFmtId="0" fontId="2" fillId="0" borderId="0" applyAlignment="0"/>
    <xf numFmtId="0" fontId="82" fillId="0" borderId="0"/>
    <xf numFmtId="0" fontId="82" fillId="0" borderId="0"/>
    <xf numFmtId="0" fontId="1" fillId="0" borderId="0"/>
    <xf numFmtId="0" fontId="1" fillId="0" borderId="0"/>
    <xf numFmtId="0" fontId="82" fillId="0" borderId="0"/>
    <xf numFmtId="0" fontId="1" fillId="0" borderId="0"/>
    <xf numFmtId="0" fontId="1" fillId="0" borderId="0"/>
    <xf numFmtId="0" fontId="82" fillId="0" borderId="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82" fillId="0" borderId="0"/>
    <xf numFmtId="0" fontId="2" fillId="0" borderId="0" applyAlignment="0"/>
    <xf numFmtId="0" fontId="30" fillId="0" borderId="0"/>
    <xf numFmtId="0" fontId="30" fillId="0" borderId="0"/>
    <xf numFmtId="0" fontId="30" fillId="0" borderId="0"/>
    <xf numFmtId="0" fontId="30" fillId="0" borderId="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37" fontId="34" fillId="0" borderId="0" applyNumberFormat="0"/>
    <xf numFmtId="37" fontId="34" fillId="0" borderId="0" applyNumberFormat="0"/>
    <xf numFmtId="37" fontId="34" fillId="0" borderId="0" applyNumberFormat="0"/>
    <xf numFmtId="37" fontId="34" fillId="0" borderId="0" applyNumberFormat="0"/>
    <xf numFmtId="0" fontId="30" fillId="0" borderId="0"/>
    <xf numFmtId="0" fontId="2" fillId="0" borderId="0" applyAlignment="0"/>
    <xf numFmtId="0" fontId="30" fillId="0" borderId="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1" fillId="0" borderId="0"/>
    <xf numFmtId="0" fontId="1" fillId="0" borderId="0"/>
    <xf numFmtId="0" fontId="82" fillId="0" borderId="0"/>
    <xf numFmtId="0" fontId="82" fillId="0" borderId="0"/>
    <xf numFmtId="0" fontId="82" fillId="0" borderId="0"/>
    <xf numFmtId="0" fontId="82" fillId="0" borderId="0"/>
    <xf numFmtId="0" fontId="82" fillId="0" borderId="0"/>
    <xf numFmtId="0" fontId="82" fillId="0" borderId="0"/>
    <xf numFmtId="0" fontId="1" fillId="0" borderId="0"/>
    <xf numFmtId="0" fontId="1" fillId="0" borderId="0"/>
    <xf numFmtId="0" fontId="30"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59" fillId="0" borderId="0">
      <alignment vertical="center"/>
    </xf>
    <xf numFmtId="0" fontId="59" fillId="0" borderId="0">
      <alignment vertical="center"/>
    </xf>
    <xf numFmtId="0" fontId="82" fillId="0" borderId="0"/>
    <xf numFmtId="0" fontId="59" fillId="0" borderId="0">
      <alignment vertical="center"/>
    </xf>
    <xf numFmtId="0" fontId="59" fillId="0" borderId="0">
      <alignment vertical="center"/>
    </xf>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1" fillId="0" borderId="0"/>
    <xf numFmtId="0" fontId="1" fillId="0" borderId="0"/>
    <xf numFmtId="0" fontId="82" fillId="0" borderId="0"/>
    <xf numFmtId="0" fontId="2" fillId="0" borderId="0" applyAlignment="0"/>
    <xf numFmtId="0" fontId="2" fillId="0" borderId="0" applyAlignment="0"/>
    <xf numFmtId="0" fontId="1" fillId="0" borderId="0"/>
    <xf numFmtId="0" fontId="1" fillId="0" borderId="0"/>
    <xf numFmtId="0" fontId="1" fillId="0" borderId="0"/>
    <xf numFmtId="0" fontId="1" fillId="0" borderId="0"/>
    <xf numFmtId="0" fontId="2" fillId="0" borderId="0" applyAlignment="0"/>
    <xf numFmtId="0" fontId="82" fillId="0" borderId="0"/>
    <xf numFmtId="0" fontId="82" fillId="0" borderId="0"/>
    <xf numFmtId="0" fontId="82" fillId="0" borderId="0"/>
    <xf numFmtId="0" fontId="2" fillId="0" borderId="0" applyAlignment="0"/>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82" fillId="0" borderId="0"/>
    <xf numFmtId="0" fontId="82" fillId="0" borderId="0"/>
    <xf numFmtId="0" fontId="59" fillId="0" borderId="0">
      <alignment vertical="center"/>
    </xf>
    <xf numFmtId="0" fontId="82" fillId="0" borderId="0"/>
    <xf numFmtId="0" fontId="2" fillId="0" borderId="0" applyAlignment="0"/>
    <xf numFmtId="0" fontId="2" fillId="0" borderId="0" applyAlignment="0"/>
    <xf numFmtId="0" fontId="2" fillId="0" borderId="0" applyAlignment="0"/>
    <xf numFmtId="0" fontId="59" fillId="25" borderId="23" applyNumberFormat="0" applyFont="0" applyAlignment="0" applyProtection="0">
      <alignment vertical="center"/>
    </xf>
    <xf numFmtId="0" fontId="59" fillId="25" borderId="23" applyNumberFormat="0" applyFont="0" applyAlignment="0" applyProtection="0">
      <alignment vertical="center"/>
    </xf>
    <xf numFmtId="0" fontId="59" fillId="25" borderId="23" applyNumberFormat="0" applyFont="0" applyAlignment="0" applyProtection="0">
      <alignment vertical="center"/>
    </xf>
    <xf numFmtId="0" fontId="78" fillId="22" borderId="24" applyNumberFormat="0" applyAlignment="0" applyProtection="0">
      <alignment vertical="center"/>
    </xf>
    <xf numFmtId="0" fontId="78" fillId="22" borderId="24" applyNumberFormat="0" applyAlignment="0" applyProtection="0">
      <alignment vertical="center"/>
    </xf>
    <xf numFmtId="0" fontId="78" fillId="22" borderId="24" applyNumberFormat="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80" fillId="0" borderId="25" applyNumberFormat="0" applyFill="0" applyAlignment="0" applyProtection="0">
      <alignment vertical="center"/>
    </xf>
    <xf numFmtId="0" fontId="80" fillId="0" borderId="25" applyNumberFormat="0" applyFill="0" applyAlignment="0" applyProtection="0">
      <alignment vertical="center"/>
    </xf>
    <xf numFmtId="0" fontId="80" fillId="0" borderId="25" applyNumberFormat="0" applyFill="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44" fontId="2" fillId="0" borderId="0" applyFont="0" applyFill="0" applyBorder="0" applyAlignment="0" applyProtection="0"/>
  </cellStyleXfs>
  <cellXfs count="565">
    <xf numFmtId="0" fontId="0" fillId="0" borderId="0" xfId="0"/>
    <xf numFmtId="0" fontId="0" fillId="0" borderId="0" xfId="0" applyAlignment="1">
      <alignment horizontal="left"/>
    </xf>
    <xf numFmtId="0" fontId="0" fillId="0" borderId="0" xfId="0" applyAlignment="1">
      <alignment horizontal="justify"/>
    </xf>
    <xf numFmtId="0" fontId="3" fillId="0" borderId="0" xfId="0" applyFont="1" applyAlignment="1">
      <alignment horizontal="right" vertical="top"/>
    </xf>
    <xf numFmtId="0" fontId="3" fillId="0" borderId="0" xfId="0" applyFont="1" applyAlignment="1">
      <alignment vertical="top"/>
    </xf>
    <xf numFmtId="0" fontId="0" fillId="0" borderId="0" xfId="0" applyAlignment="1">
      <alignment horizontal="justify" vertical="top"/>
    </xf>
    <xf numFmtId="0" fontId="3" fillId="0" borderId="0" xfId="0" applyFont="1" applyFill="1" applyBorder="1" applyAlignment="1">
      <alignment horizontal="left" vertical="top"/>
    </xf>
    <xf numFmtId="0" fontId="4" fillId="0" borderId="0" xfId="0" applyFont="1" applyFill="1" applyBorder="1" applyAlignment="1">
      <alignment horizontal="left" vertical="top"/>
    </xf>
    <xf numFmtId="0" fontId="4" fillId="0" borderId="0" xfId="0" applyFont="1" applyFill="1" applyBorder="1" applyAlignment="1">
      <alignment horizontal="left"/>
    </xf>
    <xf numFmtId="0" fontId="3" fillId="0" borderId="0" xfId="0" applyFont="1" applyFill="1" applyBorder="1"/>
    <xf numFmtId="0" fontId="4" fillId="0" borderId="0" xfId="0" applyFont="1" applyFill="1" applyBorder="1" applyAlignment="1">
      <alignment horizontal="justify" vertical="top"/>
    </xf>
    <xf numFmtId="0" fontId="3" fillId="0" borderId="0" xfId="0" applyFont="1" applyFill="1" applyBorder="1" applyAlignment="1">
      <alignment vertical="top"/>
    </xf>
    <xf numFmtId="0" fontId="3" fillId="0" borderId="0" xfId="0" applyFont="1" applyFill="1" applyBorder="1" applyAlignment="1">
      <alignment horizontal="justify" vertical="top"/>
    </xf>
    <xf numFmtId="2" fontId="0" fillId="0" borderId="0" xfId="0" applyNumberFormat="1"/>
    <xf numFmtId="2" fontId="4" fillId="0" borderId="0" xfId="0" applyNumberFormat="1" applyFont="1" applyFill="1" applyBorder="1"/>
    <xf numFmtId="4" fontId="0" fillId="0" borderId="0" xfId="0" applyNumberFormat="1"/>
    <xf numFmtId="4" fontId="4" fillId="0" borderId="0" xfId="0" applyNumberFormat="1" applyFont="1" applyFill="1" applyBorder="1"/>
    <xf numFmtId="2" fontId="0" fillId="0" borderId="0" xfId="0" applyNumberFormat="1" applyAlignment="1">
      <alignment horizontal="right"/>
    </xf>
    <xf numFmtId="1" fontId="0" fillId="0" borderId="0" xfId="0" applyNumberFormat="1"/>
    <xf numFmtId="165" fontId="4" fillId="0" borderId="0" xfId="0" applyNumberFormat="1" applyFont="1" applyFill="1" applyBorder="1"/>
    <xf numFmtId="0" fontId="3" fillId="0" borderId="0" xfId="0" applyFont="1" applyFill="1" applyBorder="1" applyAlignment="1">
      <alignment horizontal="left"/>
    </xf>
    <xf numFmtId="0" fontId="4" fillId="0" borderId="0" xfId="0" applyFont="1" applyFill="1" applyBorder="1"/>
    <xf numFmtId="2" fontId="3" fillId="0" borderId="0" xfId="0" applyNumberFormat="1" applyFont="1" applyFill="1" applyBorder="1" applyAlignment="1">
      <alignment horizontal="right" vertical="top"/>
    </xf>
    <xf numFmtId="0" fontId="3" fillId="0" borderId="0" xfId="0" applyFont="1" applyFill="1" applyBorder="1" applyAlignment="1">
      <alignment horizontal="justify" vertical="top" wrapText="1"/>
    </xf>
    <xf numFmtId="0" fontId="3" fillId="0" borderId="0" xfId="0" applyFont="1" applyFill="1" applyBorder="1" applyAlignment="1">
      <alignment horizontal="justify"/>
    </xf>
    <xf numFmtId="4" fontId="3" fillId="0" borderId="0" xfId="0" applyNumberFormat="1" applyFont="1" applyFill="1" applyBorder="1"/>
    <xf numFmtId="0" fontId="6" fillId="0" borderId="0" xfId="0" applyFont="1"/>
    <xf numFmtId="165" fontId="6" fillId="0" borderId="0" xfId="0" applyNumberFormat="1" applyFont="1"/>
    <xf numFmtId="0" fontId="6" fillId="0" borderId="0" xfId="0" applyFont="1" applyFill="1" applyBorder="1"/>
    <xf numFmtId="0" fontId="6" fillId="0" borderId="0" xfId="0" applyFont="1" applyAlignment="1">
      <alignment horizontal="justify" vertical="top" wrapText="1"/>
    </xf>
    <xf numFmtId="0" fontId="6" fillId="0" borderId="0" xfId="0" applyFont="1" applyFill="1"/>
    <xf numFmtId="0" fontId="6" fillId="0" borderId="0" xfId="0" quotePrefix="1" applyFont="1" applyAlignment="1">
      <alignment horizontal="justify" vertical="top" wrapText="1"/>
    </xf>
    <xf numFmtId="0" fontId="6" fillId="0" borderId="0" xfId="0" applyFont="1" applyAlignment="1">
      <alignment horizontal="justify" vertical="top"/>
    </xf>
    <xf numFmtId="0" fontId="5" fillId="0" borderId="0" xfId="0" applyFont="1" applyAlignment="1">
      <alignment horizontal="right" vertical="top"/>
    </xf>
    <xf numFmtId="0" fontId="5" fillId="0" borderId="0" xfId="0" applyFont="1" applyAlignment="1">
      <alignment vertical="top"/>
    </xf>
    <xf numFmtId="0" fontId="6" fillId="0" borderId="0" xfId="0" applyFont="1" applyAlignment="1">
      <alignment horizontal="left" vertical="top"/>
    </xf>
    <xf numFmtId="0" fontId="6" fillId="0" borderId="0" xfId="0" applyFont="1" applyAlignment="1">
      <alignment horizontal="left"/>
    </xf>
    <xf numFmtId="0" fontId="5" fillId="0" borderId="0" xfId="0" applyFont="1" applyAlignment="1">
      <alignment horizontal="left" vertical="top"/>
    </xf>
    <xf numFmtId="4" fontId="6" fillId="0" borderId="0" xfId="0" applyNumberFormat="1" applyFont="1"/>
    <xf numFmtId="0" fontId="5" fillId="0" borderId="0" xfId="0" applyFont="1" applyFill="1" applyBorder="1"/>
    <xf numFmtId="0" fontId="5" fillId="0" borderId="0" xfId="0" applyFont="1"/>
    <xf numFmtId="0" fontId="5" fillId="0" borderId="0" xfId="0" applyFont="1" applyAlignment="1">
      <alignment horizontal="left"/>
    </xf>
    <xf numFmtId="2" fontId="5" fillId="0" borderId="0" xfId="0" applyNumberFormat="1" applyFont="1"/>
    <xf numFmtId="4" fontId="5" fillId="0" borderId="0" xfId="0" applyNumberFormat="1" applyFont="1"/>
    <xf numFmtId="2" fontId="5" fillId="0" borderId="0" xfId="0" applyNumberFormat="1" applyFont="1" applyFill="1" applyBorder="1"/>
    <xf numFmtId="2" fontId="7" fillId="0" borderId="0" xfId="0" applyNumberFormat="1" applyFont="1" applyFill="1" applyBorder="1" applyAlignment="1">
      <alignment horizontal="right" vertical="top"/>
    </xf>
    <xf numFmtId="0" fontId="7" fillId="0" borderId="0" xfId="0" applyFont="1" applyFill="1" applyBorder="1" applyAlignment="1">
      <alignment horizontal="left" vertical="top"/>
    </xf>
    <xf numFmtId="165" fontId="6" fillId="0" borderId="0" xfId="0" applyNumberFormat="1" applyFont="1" applyFill="1" applyBorder="1"/>
    <xf numFmtId="165" fontId="5" fillId="0" borderId="0" xfId="0" applyNumberFormat="1" applyFont="1" applyFill="1" applyBorder="1"/>
    <xf numFmtId="0" fontId="7" fillId="0" borderId="0" xfId="0" applyFont="1" applyFill="1" applyBorder="1"/>
    <xf numFmtId="0" fontId="7" fillId="0" borderId="0" xfId="0" applyFont="1" applyFill="1" applyBorder="1" applyAlignment="1">
      <alignment vertical="top"/>
    </xf>
    <xf numFmtId="0" fontId="6" fillId="0" borderId="1" xfId="0" applyFont="1" applyBorder="1"/>
    <xf numFmtId="0" fontId="7" fillId="0" borderId="0" xfId="0" applyFont="1" applyFill="1" applyBorder="1" applyAlignment="1">
      <alignment horizontal="right"/>
    </xf>
    <xf numFmtId="4" fontId="5" fillId="0" borderId="0" xfId="0" applyNumberFormat="1" applyFont="1" applyFill="1" applyBorder="1"/>
    <xf numFmtId="4" fontId="6" fillId="0" borderId="0" xfId="0" applyNumberFormat="1" applyFont="1" applyFill="1" applyBorder="1"/>
    <xf numFmtId="0" fontId="5" fillId="0" borderId="1" xfId="0" applyFont="1" applyBorder="1" applyAlignment="1">
      <alignment horizontal="right" vertical="top"/>
    </xf>
    <xf numFmtId="0" fontId="5" fillId="0" borderId="1" xfId="0" applyFont="1" applyBorder="1" applyAlignment="1">
      <alignment horizontal="left" vertical="top"/>
    </xf>
    <xf numFmtId="0" fontId="5" fillId="0" borderId="1" xfId="0" applyFont="1" applyBorder="1"/>
    <xf numFmtId="4" fontId="5" fillId="0" borderId="1" xfId="0" applyNumberFormat="1" applyFont="1" applyBorder="1"/>
    <xf numFmtId="4" fontId="6" fillId="0" borderId="1" xfId="0" applyNumberFormat="1" applyFont="1" applyBorder="1"/>
    <xf numFmtId="2" fontId="7" fillId="0" borderId="0" xfId="0" applyNumberFormat="1" applyFont="1" applyFill="1" applyBorder="1" applyAlignment="1">
      <alignment horizontal="right"/>
    </xf>
    <xf numFmtId="0" fontId="7" fillId="0" borderId="0" xfId="0" applyFont="1"/>
    <xf numFmtId="0" fontId="10" fillId="0" borderId="0" xfId="0" applyFont="1"/>
    <xf numFmtId="0" fontId="12" fillId="0" borderId="0" xfId="0" applyFont="1"/>
    <xf numFmtId="0" fontId="6" fillId="0" borderId="0" xfId="0" applyFont="1" applyBorder="1"/>
    <xf numFmtId="0" fontId="6" fillId="0" borderId="2" xfId="0" applyFont="1" applyBorder="1"/>
    <xf numFmtId="0" fontId="5" fillId="0" borderId="0" xfId="0" applyFont="1" applyAlignment="1">
      <alignment horizontal="justify" vertical="top" wrapText="1"/>
    </xf>
    <xf numFmtId="0" fontId="11" fillId="0" borderId="0" xfId="0" applyFont="1" applyAlignment="1">
      <alignment horizontal="left" indent="2"/>
    </xf>
    <xf numFmtId="0" fontId="6" fillId="0" borderId="0" xfId="0" applyFont="1" applyAlignment="1">
      <alignment horizontal="left" vertical="top" wrapText="1"/>
    </xf>
    <xf numFmtId="0" fontId="6" fillId="0" borderId="1" xfId="0" applyFont="1" applyBorder="1" applyAlignment="1">
      <alignment horizontal="left" vertical="top"/>
    </xf>
    <xf numFmtId="2" fontId="7" fillId="0" borderId="3" xfId="0" applyNumberFormat="1" applyFont="1" applyFill="1" applyBorder="1" applyAlignment="1">
      <alignment horizontal="right" vertical="top"/>
    </xf>
    <xf numFmtId="0" fontId="7" fillId="0" borderId="4" xfId="0" applyFont="1" applyFill="1" applyBorder="1" applyAlignment="1">
      <alignment horizontal="left" vertical="top"/>
    </xf>
    <xf numFmtId="0" fontId="8" fillId="0" borderId="4" xfId="0" applyFont="1" applyFill="1" applyBorder="1" applyAlignment="1">
      <alignment horizontal="left" vertical="top"/>
    </xf>
    <xf numFmtId="0" fontId="10" fillId="0" borderId="5" xfId="0" applyFont="1" applyFill="1" applyBorder="1" applyAlignment="1">
      <alignment horizontal="justify" vertical="top"/>
    </xf>
    <xf numFmtId="0" fontId="10" fillId="0" borderId="5" xfId="0" applyFont="1" applyFill="1" applyBorder="1" applyAlignment="1">
      <alignment horizontal="left" vertical="top"/>
    </xf>
    <xf numFmtId="0" fontId="10" fillId="0" borderId="5" xfId="0" applyFont="1" applyFill="1" applyBorder="1" applyAlignment="1">
      <alignment horizontal="justify" vertical="top" wrapText="1"/>
    </xf>
    <xf numFmtId="0" fontId="14" fillId="0" borderId="0" xfId="0" applyFont="1" applyAlignment="1">
      <alignment horizontal="justify" vertical="top" wrapText="1"/>
    </xf>
    <xf numFmtId="165" fontId="6" fillId="0" borderId="0" xfId="0" applyNumberFormat="1" applyFont="1" applyAlignment="1">
      <alignment wrapText="1"/>
    </xf>
    <xf numFmtId="165" fontId="6" fillId="0" borderId="0" xfId="0" applyNumberFormat="1" applyFont="1" applyAlignment="1">
      <alignment vertical="top" wrapText="1"/>
    </xf>
    <xf numFmtId="0" fontId="14" fillId="0" borderId="0" xfId="0" applyFont="1" applyFill="1" applyBorder="1" applyAlignment="1" applyProtection="1">
      <alignment horizontal="justify" vertical="top"/>
    </xf>
    <xf numFmtId="0" fontId="14" fillId="0" borderId="0" xfId="0" applyFont="1" applyFill="1" applyBorder="1" applyAlignment="1" applyProtection="1">
      <alignment horizontal="justify" vertical="top" wrapText="1"/>
    </xf>
    <xf numFmtId="0" fontId="14" fillId="0" borderId="0" xfId="0" applyFont="1" applyFill="1" applyBorder="1" applyAlignment="1" applyProtection="1">
      <alignment horizontal="justify"/>
    </xf>
    <xf numFmtId="4" fontId="14" fillId="0" borderId="0" xfId="1" applyNumberFormat="1" applyFont="1" applyFill="1" applyBorder="1" applyAlignment="1" applyProtection="1">
      <alignment horizontal="justify"/>
    </xf>
    <xf numFmtId="4" fontId="9" fillId="0" borderId="0" xfId="1" applyNumberFormat="1" applyFont="1" applyFill="1" applyBorder="1" applyAlignment="1" applyProtection="1">
      <alignment horizontal="justify"/>
    </xf>
    <xf numFmtId="0" fontId="14" fillId="0" borderId="0" xfId="0" applyFont="1" applyAlignment="1">
      <alignment wrapText="1"/>
    </xf>
    <xf numFmtId="0" fontId="14" fillId="0" borderId="0" xfId="0" applyFont="1"/>
    <xf numFmtId="0" fontId="9" fillId="0" borderId="0" xfId="0" applyFont="1" applyFill="1" applyBorder="1" applyAlignment="1" applyProtection="1">
      <alignment horizontal="justify" vertical="top" wrapText="1"/>
    </xf>
    <xf numFmtId="0" fontId="17" fillId="0" borderId="0" xfId="0" applyFont="1" applyFill="1" applyBorder="1" applyAlignment="1" applyProtection="1">
      <alignment horizontal="justify" vertical="top" wrapText="1"/>
    </xf>
    <xf numFmtId="0" fontId="14" fillId="0" borderId="6" xfId="0" applyFont="1" applyBorder="1" applyAlignment="1">
      <alignment wrapText="1"/>
    </xf>
    <xf numFmtId="0" fontId="14" fillId="0" borderId="6" xfId="0" applyFont="1" applyFill="1" applyBorder="1" applyAlignment="1" applyProtection="1">
      <alignment horizontal="justify" vertical="top" wrapText="1"/>
    </xf>
    <xf numFmtId="0" fontId="14" fillId="0" borderId="6" xfId="0" applyFont="1" applyBorder="1"/>
    <xf numFmtId="0" fontId="9" fillId="0" borderId="6" xfId="0" applyFont="1" applyFill="1" applyBorder="1" applyAlignment="1" applyProtection="1">
      <alignment horizontal="justify" vertical="top" wrapText="1"/>
    </xf>
    <xf numFmtId="0" fontId="8" fillId="0" borderId="0" xfId="0" applyFont="1" applyBorder="1"/>
    <xf numFmtId="0" fontId="20" fillId="0" borderId="0" xfId="0" applyFont="1"/>
    <xf numFmtId="166" fontId="20" fillId="0" borderId="0" xfId="0" applyNumberFormat="1" applyFont="1" applyFill="1" applyBorder="1"/>
    <xf numFmtId="166" fontId="20" fillId="0" borderId="0" xfId="0" applyNumberFormat="1" applyFont="1" applyBorder="1"/>
    <xf numFmtId="0" fontId="6" fillId="0" borderId="7" xfId="0" applyFont="1" applyBorder="1"/>
    <xf numFmtId="0" fontId="23" fillId="0" borderId="0" xfId="0" applyFont="1"/>
    <xf numFmtId="4" fontId="14" fillId="0" borderId="0" xfId="0" applyNumberFormat="1" applyFont="1" applyAlignment="1">
      <alignment vertical="center" wrapText="1"/>
    </xf>
    <xf numFmtId="4" fontId="5" fillId="0" borderId="0" xfId="0" applyNumberFormat="1" applyFont="1" applyFill="1"/>
    <xf numFmtId="4" fontId="5" fillId="0" borderId="0" xfId="0" applyNumberFormat="1" applyFont="1" applyAlignment="1">
      <alignment horizontal="right"/>
    </xf>
    <xf numFmtId="4" fontId="6" fillId="0" borderId="0" xfId="0" applyNumberFormat="1" applyFont="1" applyAlignment="1">
      <alignment wrapText="1"/>
    </xf>
    <xf numFmtId="4" fontId="14" fillId="0" borderId="0" xfId="0" applyNumberFormat="1" applyFont="1" applyAlignment="1">
      <alignment vertical="center"/>
    </xf>
    <xf numFmtId="4" fontId="20" fillId="0" borderId="0" xfId="0" applyNumberFormat="1" applyFont="1" applyFill="1" applyBorder="1"/>
    <xf numFmtId="4" fontId="14" fillId="0" borderId="0" xfId="0" applyNumberFormat="1" applyFont="1" applyAlignment="1">
      <alignment vertical="top"/>
    </xf>
    <xf numFmtId="4" fontId="6" fillId="0" borderId="0" xfId="0" applyNumberFormat="1" applyFont="1" applyAlignment="1">
      <alignment vertical="top" wrapText="1"/>
    </xf>
    <xf numFmtId="166" fontId="16" fillId="0" borderId="7" xfId="0" applyNumberFormat="1" applyFont="1" applyBorder="1"/>
    <xf numFmtId="4" fontId="6" fillId="0" borderId="0" xfId="0" applyNumberFormat="1" applyFont="1" applyBorder="1"/>
    <xf numFmtId="0" fontId="5" fillId="0" borderId="0" xfId="0" applyFont="1" applyBorder="1" applyAlignment="1">
      <alignment vertical="top"/>
    </xf>
    <xf numFmtId="0" fontId="5" fillId="0" borderId="0" xfId="0" applyFont="1" applyBorder="1" applyAlignment="1">
      <alignment horizontal="right" vertical="top"/>
    </xf>
    <xf numFmtId="0" fontId="5" fillId="0" borderId="0" xfId="0" applyFont="1" applyBorder="1" applyAlignment="1">
      <alignment horizontal="left" vertical="top"/>
    </xf>
    <xf numFmtId="0" fontId="6" fillId="0" borderId="0" xfId="0" applyFont="1" applyBorder="1" applyAlignment="1">
      <alignment horizontal="left" vertical="top"/>
    </xf>
    <xf numFmtId="0" fontId="5" fillId="0" borderId="0" xfId="0" applyFont="1" applyBorder="1"/>
    <xf numFmtId="4" fontId="5" fillId="0" borderId="0" xfId="0" applyNumberFormat="1" applyFont="1" applyBorder="1"/>
    <xf numFmtId="0" fontId="6" fillId="0" borderId="0" xfId="0"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xf>
    <xf numFmtId="2" fontId="5" fillId="0" borderId="0" xfId="0" applyNumberFormat="1" applyFont="1" applyBorder="1" applyAlignment="1">
      <alignment horizontal="right" vertical="top"/>
    </xf>
    <xf numFmtId="0" fontId="5" fillId="0" borderId="0" xfId="0" applyFont="1" applyFill="1" applyBorder="1" applyAlignment="1">
      <alignment horizontal="left" vertical="top"/>
    </xf>
    <xf numFmtId="0" fontId="6" fillId="0" borderId="0" xfId="0" applyFont="1" applyBorder="1" applyAlignment="1">
      <alignment vertical="top"/>
    </xf>
    <xf numFmtId="0" fontId="6" fillId="0" borderId="0" xfId="0" applyFont="1" applyBorder="1" applyAlignment="1">
      <alignment horizontal="right" vertical="top"/>
    </xf>
    <xf numFmtId="4" fontId="5" fillId="0" borderId="0" xfId="0" applyNumberFormat="1" applyFont="1" applyBorder="1" applyAlignment="1">
      <alignment horizontal="right"/>
    </xf>
    <xf numFmtId="0" fontId="14" fillId="0" borderId="0" xfId="0" applyFont="1" applyAlignment="1">
      <alignment horizontal="left" vertical="top" wrapText="1"/>
    </xf>
    <xf numFmtId="0" fontId="6" fillId="0" borderId="0" xfId="0" applyFont="1" applyFill="1" applyAlignment="1">
      <alignment horizontal="justify" vertical="top"/>
    </xf>
    <xf numFmtId="4" fontId="14" fillId="0" borderId="0" xfId="0" applyNumberFormat="1" applyFont="1" applyAlignment="1">
      <alignment vertical="top" wrapText="1"/>
    </xf>
    <xf numFmtId="165" fontId="14" fillId="0" borderId="0" xfId="0" applyNumberFormat="1" applyFont="1"/>
    <xf numFmtId="0" fontId="24" fillId="0" borderId="0" xfId="0" applyFont="1" applyAlignment="1">
      <alignment horizontal="justify" vertical="top"/>
    </xf>
    <xf numFmtId="0" fontId="24" fillId="0" borderId="0" xfId="0" applyFont="1"/>
    <xf numFmtId="0" fontId="14" fillId="0" borderId="0" xfId="0" applyFont="1" applyBorder="1" applyAlignment="1">
      <alignment horizontal="left" vertical="top" wrapText="1"/>
    </xf>
    <xf numFmtId="0" fontId="25" fillId="0" borderId="0" xfId="0" applyFont="1" applyAlignment="1">
      <alignment horizontal="justify" vertical="top"/>
    </xf>
    <xf numFmtId="0" fontId="26" fillId="0" borderId="0" xfId="0" applyFont="1" applyAlignment="1">
      <alignment vertical="center" wrapText="1"/>
    </xf>
    <xf numFmtId="0" fontId="0" fillId="0" borderId="0" xfId="0" applyFont="1"/>
    <xf numFmtId="0" fontId="5" fillId="0" borderId="0" xfId="0" applyFont="1" applyAlignment="1">
      <alignment wrapText="1"/>
    </xf>
    <xf numFmtId="0" fontId="24" fillId="0" borderId="0" xfId="0" applyFont="1" applyAlignment="1">
      <alignment vertical="top" wrapText="1"/>
    </xf>
    <xf numFmtId="0" fontId="6" fillId="0" borderId="0" xfId="0" applyNumberFormat="1" applyFont="1" applyAlignment="1">
      <alignment horizontal="justify" vertical="top"/>
    </xf>
    <xf numFmtId="0" fontId="14" fillId="0" borderId="0" xfId="0" applyFont="1" applyAlignment="1">
      <alignment horizontal="justify" vertical="top"/>
    </xf>
    <xf numFmtId="0" fontId="9" fillId="0" borderId="0" xfId="0" applyFont="1"/>
    <xf numFmtId="0" fontId="9" fillId="0" borderId="0" xfId="0" applyFont="1" applyAlignment="1">
      <alignment horizontal="justify" vertical="top"/>
    </xf>
    <xf numFmtId="0" fontId="27" fillId="0" borderId="0" xfId="0" applyFont="1" applyAlignment="1">
      <alignment horizontal="justify" vertical="top"/>
    </xf>
    <xf numFmtId="0" fontId="6" fillId="0" borderId="0" xfId="0" applyFont="1" applyBorder="1" applyAlignment="1">
      <alignment horizontal="justify" vertical="top"/>
    </xf>
    <xf numFmtId="0" fontId="6" fillId="0" borderId="0" xfId="0" applyFont="1" applyBorder="1" applyAlignment="1">
      <alignment horizontal="left"/>
    </xf>
    <xf numFmtId="2" fontId="5" fillId="0" borderId="0" xfId="0" applyNumberFormat="1" applyFont="1" applyBorder="1"/>
    <xf numFmtId="0" fontId="14" fillId="0" borderId="0" xfId="0" applyFont="1" applyFill="1" applyBorder="1" applyAlignment="1">
      <alignment horizontal="justify" vertical="top"/>
    </xf>
    <xf numFmtId="0" fontId="14" fillId="0" borderId="1" xfId="0" applyFont="1" applyFill="1" applyBorder="1" applyAlignment="1">
      <alignment horizontal="justify" vertical="top"/>
    </xf>
    <xf numFmtId="0" fontId="5" fillId="0" borderId="1" xfId="0" applyFont="1" applyBorder="1" applyAlignment="1">
      <alignment horizontal="left"/>
    </xf>
    <xf numFmtId="4" fontId="5" fillId="0" borderId="1" xfId="0" applyNumberFormat="1" applyFont="1" applyBorder="1" applyAlignment="1">
      <alignment horizontal="right"/>
    </xf>
    <xf numFmtId="4" fontId="6" fillId="0" borderId="1" xfId="0" applyNumberFormat="1" applyFont="1" applyFill="1" applyBorder="1"/>
    <xf numFmtId="4" fontId="6" fillId="0" borderId="0" xfId="0" applyNumberFormat="1" applyFont="1" applyBorder="1" applyAlignment="1"/>
    <xf numFmtId="0" fontId="29" fillId="0" borderId="0" xfId="0" applyFont="1"/>
    <xf numFmtId="0" fontId="14" fillId="0" borderId="0" xfId="0" applyFont="1" applyAlignment="1">
      <alignment vertical="top" wrapText="1"/>
    </xf>
    <xf numFmtId="0" fontId="6" fillId="0" borderId="0" xfId="0" applyFont="1" applyBorder="1" applyAlignment="1">
      <alignment vertical="top" wrapText="1"/>
    </xf>
    <xf numFmtId="0" fontId="6" fillId="0" borderId="0" xfId="0" applyFont="1"/>
    <xf numFmtId="0" fontId="5" fillId="0" borderId="0" xfId="0" applyFont="1" applyAlignment="1">
      <alignment horizontal="right" vertical="top"/>
    </xf>
    <xf numFmtId="0" fontId="5" fillId="0" borderId="0" xfId="0" applyFont="1" applyAlignment="1">
      <alignment horizontal="left" vertical="top"/>
    </xf>
    <xf numFmtId="4" fontId="6" fillId="0" borderId="0" xfId="0" applyNumberFormat="1" applyFont="1"/>
    <xf numFmtId="0" fontId="5" fillId="0" borderId="0" xfId="0" applyFont="1"/>
    <xf numFmtId="4" fontId="5" fillId="0" borderId="0" xfId="0" applyNumberFormat="1" applyFont="1"/>
    <xf numFmtId="0" fontId="26" fillId="0" borderId="0" xfId="0" applyFont="1" applyFill="1" applyBorder="1" applyAlignment="1">
      <alignment horizontal="justify" vertical="top" wrapText="1"/>
    </xf>
    <xf numFmtId="0" fontId="6" fillId="0" borderId="0" xfId="0" applyFont="1" applyFill="1" applyBorder="1" applyAlignment="1">
      <alignment horizontal="left" vertical="top"/>
    </xf>
    <xf numFmtId="0" fontId="6" fillId="0" borderId="0" xfId="0" applyFont="1" applyFill="1" applyBorder="1" applyAlignment="1">
      <alignment horizontal="justify" vertical="top" wrapText="1"/>
    </xf>
    <xf numFmtId="0" fontId="5" fillId="0" borderId="0" xfId="0" applyFont="1" applyAlignment="1"/>
    <xf numFmtId="4" fontId="14" fillId="0" borderId="0" xfId="0" applyNumberFormat="1" applyFont="1" applyAlignment="1"/>
    <xf numFmtId="0" fontId="6" fillId="0" borderId="0" xfId="0" applyFont="1" applyAlignment="1"/>
    <xf numFmtId="0" fontId="6" fillId="0" borderId="0" xfId="0" applyFont="1" applyFill="1" applyAlignment="1">
      <alignment horizontal="left"/>
    </xf>
    <xf numFmtId="2" fontId="5" fillId="0" borderId="0" xfId="0" applyNumberFormat="1" applyFont="1" applyAlignment="1">
      <alignment horizontal="right" vertical="top"/>
    </xf>
    <xf numFmtId="0" fontId="5" fillId="0" borderId="0" xfId="0" applyFont="1" applyFill="1" applyAlignment="1">
      <alignment horizontal="left" vertical="top"/>
    </xf>
    <xf numFmtId="0" fontId="6" fillId="0" borderId="0" xfId="0" applyFont="1"/>
    <xf numFmtId="0" fontId="6" fillId="0" borderId="0" xfId="0" applyFont="1" applyAlignment="1">
      <alignment horizontal="justify" vertical="top"/>
    </xf>
    <xf numFmtId="0" fontId="5" fillId="0" borderId="0" xfId="0" applyFont="1" applyAlignment="1">
      <alignment horizontal="right" vertical="top"/>
    </xf>
    <xf numFmtId="0" fontId="5" fillId="0" borderId="0" xfId="0" applyFont="1" applyAlignment="1">
      <alignment horizontal="left" vertical="top"/>
    </xf>
    <xf numFmtId="4" fontId="6" fillId="0" borderId="0" xfId="0" applyNumberFormat="1" applyFont="1"/>
    <xf numFmtId="0" fontId="5" fillId="0" borderId="0" xfId="0" applyFont="1" applyAlignment="1">
      <alignment horizontal="left"/>
    </xf>
    <xf numFmtId="4" fontId="5" fillId="0" borderId="0" xfId="0" applyNumberFormat="1" applyFont="1"/>
    <xf numFmtId="0" fontId="6" fillId="0" borderId="0" xfId="0" applyFont="1" applyBorder="1"/>
    <xf numFmtId="4" fontId="5" fillId="0" borderId="0" xfId="0" applyNumberFormat="1" applyFont="1" applyAlignment="1">
      <alignment horizontal="right"/>
    </xf>
    <xf numFmtId="0" fontId="5" fillId="0" borderId="0" xfId="0" applyFont="1" applyBorder="1" applyAlignment="1">
      <alignment horizontal="right" vertical="top"/>
    </xf>
    <xf numFmtId="0" fontId="5" fillId="0" borderId="0" xfId="0" applyFont="1" applyBorder="1" applyAlignment="1">
      <alignment horizontal="left" vertical="top"/>
    </xf>
    <xf numFmtId="0" fontId="6" fillId="0" borderId="0" xfId="0" applyFont="1" applyBorder="1" applyAlignment="1">
      <alignment horizontal="left" vertical="top"/>
    </xf>
    <xf numFmtId="0" fontId="14" fillId="0" borderId="0" xfId="0" applyFont="1" applyFill="1" applyAlignment="1">
      <alignment horizontal="justify" vertical="top"/>
    </xf>
    <xf numFmtId="0" fontId="14" fillId="0" borderId="0" xfId="0" applyNumberFormat="1" applyFont="1" applyAlignment="1">
      <alignment horizontal="justify" vertical="top" wrapText="1"/>
    </xf>
    <xf numFmtId="0" fontId="5" fillId="0" borderId="0" xfId="0" applyFont="1" applyBorder="1" applyAlignment="1">
      <alignment horizontal="left" vertical="top"/>
    </xf>
    <xf numFmtId="0" fontId="5" fillId="0" borderId="0" xfId="0" applyFont="1" applyBorder="1"/>
    <xf numFmtId="0" fontId="5" fillId="0" borderId="0" xfId="0" applyFont="1" applyAlignment="1">
      <alignment horizontal="right" vertical="top"/>
    </xf>
    <xf numFmtId="0" fontId="5" fillId="0" borderId="0" xfId="0" applyFont="1" applyAlignment="1">
      <alignment vertical="top"/>
    </xf>
    <xf numFmtId="0" fontId="6" fillId="0" borderId="0" xfId="0" applyFont="1" applyAlignment="1">
      <alignment horizontal="left"/>
    </xf>
    <xf numFmtId="4" fontId="6" fillId="0" borderId="0" xfId="0" applyNumberFormat="1" applyFont="1"/>
    <xf numFmtId="0" fontId="5" fillId="0" borderId="0" xfId="0" applyFont="1" applyAlignment="1">
      <alignment horizontal="left"/>
    </xf>
    <xf numFmtId="2" fontId="7" fillId="0" borderId="0" xfId="0" applyNumberFormat="1" applyFont="1" applyFill="1" applyBorder="1" applyAlignment="1">
      <alignment horizontal="right"/>
    </xf>
    <xf numFmtId="4" fontId="5" fillId="0" borderId="0" xfId="0" applyNumberFormat="1" applyFont="1" applyAlignment="1">
      <alignment horizontal="right"/>
    </xf>
    <xf numFmtId="0" fontId="14" fillId="0" borderId="0" xfId="0" applyFont="1" applyAlignment="1">
      <alignment horizontal="justify" vertical="top"/>
    </xf>
    <xf numFmtId="0" fontId="6" fillId="0" borderId="0" xfId="0" applyFont="1"/>
    <xf numFmtId="4" fontId="14" fillId="0" borderId="0" xfId="0" applyNumberFormat="1" applyFont="1" applyBorder="1" applyAlignment="1"/>
    <xf numFmtId="165" fontId="14" fillId="0" borderId="0" xfId="0" applyNumberFormat="1" applyFont="1" applyBorder="1"/>
    <xf numFmtId="0" fontId="14" fillId="0" borderId="1" xfId="0" applyFont="1" applyBorder="1" applyAlignment="1">
      <alignment vertical="top" wrapText="1"/>
    </xf>
    <xf numFmtId="4" fontId="14" fillId="0" borderId="1" xfId="0" applyNumberFormat="1" applyFont="1" applyFill="1" applyBorder="1"/>
    <xf numFmtId="0" fontId="5" fillId="0" borderId="0" xfId="0" applyFont="1" applyBorder="1" applyAlignment="1"/>
    <xf numFmtId="4" fontId="5" fillId="0" borderId="0" xfId="0" applyNumberFormat="1" applyFont="1" applyBorder="1" applyAlignment="1"/>
    <xf numFmtId="165" fontId="6" fillId="0" borderId="0" xfId="0" applyNumberFormat="1" applyFont="1" applyBorder="1"/>
    <xf numFmtId="0" fontId="14" fillId="0" borderId="0" xfId="0" applyFont="1" applyBorder="1" applyAlignment="1">
      <alignment vertical="top" wrapText="1"/>
    </xf>
    <xf numFmtId="4" fontId="14" fillId="0" borderId="0" xfId="0" applyNumberFormat="1" applyFont="1" applyFill="1"/>
    <xf numFmtId="4" fontId="9" fillId="0" borderId="0" xfId="0" applyNumberFormat="1" applyFont="1" applyBorder="1" applyAlignment="1"/>
    <xf numFmtId="165" fontId="6" fillId="0" borderId="1" xfId="0" applyNumberFormat="1" applyFont="1" applyBorder="1"/>
    <xf numFmtId="0" fontId="5" fillId="0" borderId="1" xfId="0" applyFont="1" applyBorder="1" applyAlignment="1"/>
    <xf numFmtId="4" fontId="5" fillId="0" borderId="1" xfId="0" applyNumberFormat="1" applyFont="1" applyBorder="1" applyAlignment="1"/>
    <xf numFmtId="0" fontId="0" fillId="0" borderId="0" xfId="0"/>
    <xf numFmtId="0" fontId="6" fillId="0" borderId="0" xfId="0" applyFont="1"/>
    <xf numFmtId="0" fontId="5" fillId="0" borderId="0" xfId="0" applyFont="1" applyAlignment="1">
      <alignment horizontal="left"/>
    </xf>
    <xf numFmtId="0" fontId="6" fillId="0" borderId="1" xfId="0" applyFont="1" applyBorder="1"/>
    <xf numFmtId="0" fontId="6" fillId="0" borderId="1" xfId="0" applyFont="1" applyBorder="1" applyAlignment="1">
      <alignment horizontal="justify" vertical="top"/>
    </xf>
    <xf numFmtId="0" fontId="5" fillId="0" borderId="1" xfId="0" applyFont="1" applyBorder="1" applyAlignment="1">
      <alignment horizontal="right" vertical="top"/>
    </xf>
    <xf numFmtId="0" fontId="5" fillId="0" borderId="1" xfId="0" applyFont="1" applyBorder="1" applyAlignment="1">
      <alignment vertical="top"/>
    </xf>
    <xf numFmtId="0" fontId="6" fillId="0" borderId="1" xfId="0" applyFont="1" applyBorder="1" applyAlignment="1">
      <alignment horizontal="left"/>
    </xf>
    <xf numFmtId="2" fontId="5" fillId="0" borderId="1" xfId="0" applyNumberFormat="1" applyFont="1" applyBorder="1"/>
    <xf numFmtId="4" fontId="5" fillId="0" borderId="1" xfId="0" applyNumberFormat="1" applyFont="1" applyBorder="1"/>
    <xf numFmtId="4" fontId="6" fillId="0" borderId="1" xfId="0" applyNumberFormat="1" applyFont="1" applyBorder="1"/>
    <xf numFmtId="0" fontId="6" fillId="0" borderId="0" xfId="0" applyFont="1" applyBorder="1"/>
    <xf numFmtId="4" fontId="6" fillId="0" borderId="0" xfId="0" applyNumberFormat="1" applyFont="1" applyBorder="1"/>
    <xf numFmtId="0" fontId="5" fillId="0" borderId="0" xfId="0" applyFont="1" applyBorder="1" applyAlignment="1">
      <alignment vertical="top"/>
    </xf>
    <xf numFmtId="0" fontId="5" fillId="0" borderId="0" xfId="0" applyFont="1" applyBorder="1" applyAlignment="1">
      <alignment horizontal="right" vertical="top"/>
    </xf>
    <xf numFmtId="4" fontId="5" fillId="0" borderId="0" xfId="0" applyNumberFormat="1" applyFont="1" applyBorder="1"/>
    <xf numFmtId="0" fontId="6" fillId="0" borderId="0" xfId="0" applyFont="1"/>
    <xf numFmtId="0" fontId="6" fillId="0" borderId="0" xfId="0" applyFont="1" applyAlignment="1">
      <alignment horizontal="justify" vertical="top"/>
    </xf>
    <xf numFmtId="0" fontId="5" fillId="0" borderId="0" xfId="0" applyFont="1" applyAlignment="1">
      <alignment horizontal="right" vertical="top"/>
    </xf>
    <xf numFmtId="0" fontId="5" fillId="0" borderId="0" xfId="0" applyFont="1" applyAlignment="1">
      <alignment vertical="top"/>
    </xf>
    <xf numFmtId="0" fontId="6" fillId="0" borderId="0" xfId="0" applyFont="1" applyAlignment="1">
      <alignment horizontal="left"/>
    </xf>
    <xf numFmtId="0" fontId="5" fillId="0" borderId="0" xfId="0" applyFont="1" applyAlignment="1">
      <alignment horizontal="left" vertical="top"/>
    </xf>
    <xf numFmtId="4" fontId="6" fillId="0" borderId="0" xfId="0" applyNumberFormat="1" applyFont="1"/>
    <xf numFmtId="0" fontId="5" fillId="0" borderId="0" xfId="0" applyFont="1" applyFill="1" applyBorder="1"/>
    <xf numFmtId="0" fontId="5" fillId="0" borderId="0" xfId="0" applyFont="1"/>
    <xf numFmtId="0" fontId="5" fillId="0" borderId="0" xfId="0" applyFont="1" applyAlignment="1">
      <alignment horizontal="left"/>
    </xf>
    <xf numFmtId="4" fontId="5" fillId="0" borderId="0" xfId="0" applyNumberFormat="1" applyFont="1"/>
    <xf numFmtId="2" fontId="7" fillId="0" borderId="0" xfId="0" applyNumberFormat="1" applyFont="1" applyFill="1" applyBorder="1" applyAlignment="1">
      <alignment horizontal="right" vertical="top"/>
    </xf>
    <xf numFmtId="0" fontId="7" fillId="0" borderId="0" xfId="0" applyFont="1" applyFill="1" applyBorder="1" applyAlignment="1">
      <alignment horizontal="left" vertical="top"/>
    </xf>
    <xf numFmtId="0" fontId="8" fillId="0" borderId="0" xfId="0" applyFont="1" applyFill="1" applyBorder="1" applyAlignment="1">
      <alignment horizontal="left" vertical="top"/>
    </xf>
    <xf numFmtId="165" fontId="5" fillId="0" borderId="0" xfId="0" applyNumberFormat="1" applyFont="1" applyFill="1" applyBorder="1"/>
    <xf numFmtId="0" fontId="7" fillId="0" borderId="0" xfId="0" applyFont="1" applyFill="1" applyBorder="1" applyAlignment="1">
      <alignment vertical="top"/>
    </xf>
    <xf numFmtId="0" fontId="6" fillId="0" borderId="1" xfId="0" applyFont="1" applyBorder="1"/>
    <xf numFmtId="0" fontId="6" fillId="0" borderId="1" xfId="0" applyFont="1" applyBorder="1" applyAlignment="1">
      <alignment horizontal="justify" vertical="top"/>
    </xf>
    <xf numFmtId="4" fontId="5" fillId="0" borderId="0" xfId="0" applyNumberFormat="1" applyFont="1" applyFill="1" applyBorder="1"/>
    <xf numFmtId="4" fontId="6" fillId="0" borderId="0" xfId="0" applyNumberFormat="1" applyFont="1" applyFill="1" applyBorder="1"/>
    <xf numFmtId="0" fontId="5" fillId="0" borderId="1" xfId="0" applyFont="1" applyBorder="1" applyAlignment="1">
      <alignment horizontal="right" vertical="top"/>
    </xf>
    <xf numFmtId="0" fontId="5" fillId="0" borderId="1" xfId="0" applyFont="1" applyBorder="1" applyAlignment="1">
      <alignment horizontal="left" vertical="top"/>
    </xf>
    <xf numFmtId="0" fontId="5" fillId="0" borderId="1" xfId="0" applyFont="1" applyBorder="1"/>
    <xf numFmtId="4" fontId="5" fillId="0" borderId="1" xfId="0" applyNumberFormat="1" applyFont="1" applyBorder="1"/>
    <xf numFmtId="4" fontId="6" fillId="0" borderId="1" xfId="0" applyNumberFormat="1" applyFont="1" applyBorder="1"/>
    <xf numFmtId="0" fontId="12" fillId="0" borderId="0" xfId="0" applyFont="1"/>
    <xf numFmtId="0" fontId="6" fillId="0" borderId="0" xfId="0" applyFont="1" applyBorder="1"/>
    <xf numFmtId="0" fontId="10" fillId="0" borderId="0" xfId="0" applyFont="1" applyFill="1" applyBorder="1" applyAlignment="1">
      <alignment horizontal="justify" vertical="top" wrapText="1"/>
    </xf>
    <xf numFmtId="165" fontId="6" fillId="0" borderId="0" xfId="0" applyNumberFormat="1" applyFont="1" applyAlignment="1">
      <alignment wrapText="1"/>
    </xf>
    <xf numFmtId="0" fontId="6" fillId="0" borderId="0" xfId="0" applyNumberFormat="1" applyFont="1"/>
    <xf numFmtId="166" fontId="20" fillId="0" borderId="0" xfId="0" applyNumberFormat="1" applyFont="1" applyBorder="1"/>
    <xf numFmtId="4" fontId="5" fillId="0" borderId="0" xfId="0" applyNumberFormat="1" applyFont="1" applyAlignment="1">
      <alignment horizontal="right"/>
    </xf>
    <xf numFmtId="4" fontId="6" fillId="0" borderId="0" xfId="0" applyNumberFormat="1" applyFont="1" applyAlignment="1">
      <alignment wrapText="1"/>
    </xf>
    <xf numFmtId="4" fontId="14" fillId="0" borderId="0" xfId="0" applyNumberFormat="1" applyFont="1" applyAlignment="1">
      <alignment vertical="center"/>
    </xf>
    <xf numFmtId="0" fontId="14" fillId="0" borderId="0" xfId="0" applyFont="1" applyAlignment="1">
      <alignment horizontal="justify" vertical="top"/>
    </xf>
    <xf numFmtId="0" fontId="14" fillId="0" borderId="0" xfId="0" applyNumberFormat="1" applyFont="1" applyAlignment="1">
      <alignment horizontal="justify" vertical="top"/>
    </xf>
    <xf numFmtId="4" fontId="6" fillId="0" borderId="0" xfId="0" applyNumberFormat="1" applyFont="1" applyFill="1"/>
    <xf numFmtId="0" fontId="31" fillId="0" borderId="0" xfId="10" applyFont="1" applyFill="1" applyBorder="1"/>
    <xf numFmtId="0" fontId="32" fillId="0" borderId="0" xfId="10" applyFont="1" applyFill="1" applyBorder="1"/>
    <xf numFmtId="0" fontId="33" fillId="0" borderId="0" xfId="10" applyFont="1" applyFill="1" applyBorder="1" applyAlignment="1">
      <alignment horizontal="center"/>
    </xf>
    <xf numFmtId="0" fontId="31" fillId="0" borderId="0" xfId="10" applyFont="1" applyFill="1" applyBorder="1" applyAlignment="1">
      <alignment horizontal="left"/>
    </xf>
    <xf numFmtId="0" fontId="31" fillId="0" borderId="0" xfId="10" applyFont="1" applyFill="1" applyBorder="1" applyAlignment="1">
      <alignment horizontal="center" vertical="center"/>
    </xf>
    <xf numFmtId="1" fontId="31" fillId="0" borderId="0" xfId="10" applyNumberFormat="1" applyFont="1" applyFill="1" applyBorder="1" applyAlignment="1">
      <alignment horizontal="center" vertical="center"/>
    </xf>
    <xf numFmtId="0" fontId="31" fillId="0" borderId="0" xfId="10" applyFont="1" applyFill="1" applyBorder="1" applyAlignment="1">
      <alignment horizontal="left" vertical="center" wrapText="1"/>
    </xf>
    <xf numFmtId="1" fontId="31" fillId="0" borderId="0" xfId="10" applyNumberFormat="1" applyFont="1" applyFill="1" applyBorder="1" applyAlignment="1">
      <alignment horizontal="right" vertical="top"/>
    </xf>
    <xf numFmtId="0" fontId="31" fillId="0" borderId="0" xfId="10" applyFont="1" applyFill="1" applyBorder="1" applyAlignment="1">
      <alignment horizontal="right" vertical="top"/>
    </xf>
    <xf numFmtId="0" fontId="33" fillId="0" borderId="0" xfId="10" applyFont="1" applyFill="1" applyBorder="1" applyAlignment="1">
      <alignment horizontal="left" vertical="center" wrapText="1"/>
    </xf>
    <xf numFmtId="0" fontId="33" fillId="0" borderId="0" xfId="10" applyFont="1" applyFill="1" applyBorder="1" applyAlignment="1">
      <alignment horizontal="center" vertical="center"/>
    </xf>
    <xf numFmtId="0" fontId="31" fillId="0" borderId="0" xfId="10" applyFont="1" applyFill="1" applyBorder="1" applyAlignment="1">
      <alignment horizontal="center" vertical="center" wrapText="1"/>
    </xf>
    <xf numFmtId="1" fontId="31" fillId="0" borderId="0" xfId="10" applyNumberFormat="1" applyFont="1" applyFill="1" applyBorder="1" applyAlignment="1">
      <alignment horizontal="right" vertical="top" wrapText="1"/>
    </xf>
    <xf numFmtId="1" fontId="31" fillId="0" borderId="0" xfId="10" applyNumberFormat="1" applyFont="1" applyFill="1" applyBorder="1" applyAlignment="1">
      <alignment horizontal="center" vertical="center" wrapText="1"/>
    </xf>
    <xf numFmtId="0" fontId="33" fillId="0" borderId="0" xfId="10" applyFont="1" applyFill="1" applyBorder="1" applyAlignment="1">
      <alignment horizontal="center" vertical="center" wrapText="1"/>
    </xf>
    <xf numFmtId="0" fontId="31" fillId="0" borderId="0" xfId="10" applyFont="1" applyFill="1" applyBorder="1" applyAlignment="1">
      <alignment horizontal="center"/>
    </xf>
    <xf numFmtId="49" fontId="31" fillId="0" borderId="0" xfId="10" applyNumberFormat="1" applyFont="1" applyFill="1" applyBorder="1" applyAlignment="1">
      <alignment horizontal="center" vertical="center" wrapText="1"/>
    </xf>
    <xf numFmtId="166" fontId="38" fillId="0" borderId="0" xfId="10" applyNumberFormat="1" applyFont="1" applyFill="1" applyBorder="1" applyAlignment="1">
      <alignment horizontal="left"/>
    </xf>
    <xf numFmtId="0" fontId="31" fillId="0" borderId="10" xfId="10" applyFont="1" applyFill="1" applyBorder="1" applyAlignment="1">
      <alignment horizontal="right" vertical="center"/>
    </xf>
    <xf numFmtId="0" fontId="31" fillId="0" borderId="10" xfId="10" applyFont="1" applyFill="1" applyBorder="1" applyAlignment="1">
      <alignment horizontal="center" vertical="center" wrapText="1"/>
    </xf>
    <xf numFmtId="0" fontId="35" fillId="0" borderId="10" xfId="10" applyFont="1" applyFill="1" applyBorder="1" applyAlignment="1">
      <alignment horizontal="center"/>
    </xf>
    <xf numFmtId="0" fontId="31" fillId="0" borderId="10" xfId="10" applyFont="1" applyFill="1" applyBorder="1"/>
    <xf numFmtId="0" fontId="31" fillId="0" borderId="10" xfId="10" applyFont="1" applyFill="1" applyBorder="1" applyAlignment="1">
      <alignment horizontal="left" vertical="center" wrapText="1"/>
    </xf>
    <xf numFmtId="1" fontId="31" fillId="0" borderId="10" xfId="10" applyNumberFormat="1" applyFont="1" applyFill="1" applyBorder="1" applyAlignment="1">
      <alignment horizontal="right" vertical="top"/>
    </xf>
    <xf numFmtId="0" fontId="31" fillId="0" borderId="12" xfId="10" applyFont="1" applyFill="1" applyBorder="1" applyAlignment="1">
      <alignment horizontal="right" vertical="center"/>
    </xf>
    <xf numFmtId="0" fontId="31" fillId="0" borderId="12" xfId="10" applyFont="1" applyFill="1" applyBorder="1" applyAlignment="1">
      <alignment horizontal="center" vertical="center"/>
    </xf>
    <xf numFmtId="1" fontId="35" fillId="0" borderId="12" xfId="10" applyNumberFormat="1" applyFont="1" applyFill="1" applyBorder="1" applyAlignment="1">
      <alignment horizontal="center" vertical="center"/>
    </xf>
    <xf numFmtId="0" fontId="31" fillId="0" borderId="12" xfId="10" applyFont="1" applyFill="1" applyBorder="1" applyAlignment="1">
      <alignment horizontal="left" vertical="center" wrapText="1"/>
    </xf>
    <xf numFmtId="1" fontId="31" fillId="0" borderId="12" xfId="10" applyNumberFormat="1" applyFont="1" applyFill="1" applyBorder="1" applyAlignment="1">
      <alignment horizontal="right" vertical="top"/>
    </xf>
    <xf numFmtId="166" fontId="33" fillId="0" borderId="11" xfId="10" applyNumberFormat="1" applyFont="1" applyFill="1" applyBorder="1" applyAlignment="1">
      <alignment horizontal="right" vertical="center"/>
    </xf>
    <xf numFmtId="0" fontId="31" fillId="0" borderId="11" xfId="10" applyFont="1" applyFill="1" applyBorder="1" applyAlignment="1">
      <alignment horizontal="center" vertical="center" wrapText="1"/>
    </xf>
    <xf numFmtId="0" fontId="35" fillId="0" borderId="11" xfId="10" applyFont="1" applyFill="1" applyBorder="1" applyAlignment="1">
      <alignment horizontal="center"/>
    </xf>
    <xf numFmtId="49" fontId="33" fillId="0" borderId="11" xfId="10" applyNumberFormat="1" applyFont="1" applyFill="1" applyBorder="1" applyAlignment="1">
      <alignment horizontal="center" vertical="center" wrapText="1"/>
    </xf>
    <xf numFmtId="0" fontId="33" fillId="0" borderId="11" xfId="10" applyFont="1" applyFill="1" applyBorder="1" applyAlignment="1">
      <alignment horizontal="left" vertical="center" wrapText="1"/>
    </xf>
    <xf numFmtId="1" fontId="33" fillId="0" borderId="11" xfId="10" applyNumberFormat="1" applyFont="1" applyFill="1" applyBorder="1" applyAlignment="1">
      <alignment horizontal="right" vertical="center" wrapText="1"/>
    </xf>
    <xf numFmtId="166" fontId="31" fillId="0" borderId="11" xfId="10" applyNumberFormat="1" applyFont="1" applyFill="1" applyBorder="1" applyAlignment="1">
      <alignment horizontal="center" vertical="center" wrapText="1"/>
    </xf>
    <xf numFmtId="0" fontId="31" fillId="0" borderId="13" xfId="10" applyFont="1" applyFill="1" applyBorder="1" applyAlignment="1">
      <alignment horizontal="left"/>
    </xf>
    <xf numFmtId="0" fontId="31" fillId="0" borderId="11" xfId="10" applyFont="1" applyFill="1" applyBorder="1" applyAlignment="1">
      <alignment horizontal="center" vertical="center"/>
    </xf>
    <xf numFmtId="0" fontId="39" fillId="0" borderId="11" xfId="10" applyFont="1" applyFill="1" applyBorder="1" applyAlignment="1">
      <alignment horizontal="left" vertical="center" wrapText="1"/>
    </xf>
    <xf numFmtId="0" fontId="31" fillId="0" borderId="11" xfId="10" applyFont="1" applyFill="1" applyBorder="1" applyAlignment="1">
      <alignment horizontal="right" vertical="center"/>
    </xf>
    <xf numFmtId="49" fontId="31" fillId="0" borderId="11" xfId="10" applyNumberFormat="1" applyFont="1" applyFill="1" applyBorder="1" applyAlignment="1">
      <alignment horizontal="center" vertical="center" wrapText="1"/>
    </xf>
    <xf numFmtId="0" fontId="33" fillId="0" borderId="14" xfId="10" applyFont="1" applyFill="1" applyBorder="1" applyAlignment="1">
      <alignment horizontal="left" vertical="center" wrapText="1"/>
    </xf>
    <xf numFmtId="1" fontId="31" fillId="0" borderId="11" xfId="10" applyNumberFormat="1" applyFont="1" applyFill="1" applyBorder="1" applyAlignment="1">
      <alignment horizontal="right" vertical="top"/>
    </xf>
    <xf numFmtId="1" fontId="31" fillId="0" borderId="11" xfId="10" applyNumberFormat="1" applyFont="1" applyFill="1" applyBorder="1" applyAlignment="1">
      <alignment horizontal="right" vertical="top" wrapText="1"/>
    </xf>
    <xf numFmtId="0" fontId="31" fillId="0" borderId="14" xfId="10" applyFont="1" applyFill="1" applyBorder="1" applyAlignment="1">
      <alignment horizontal="left" vertical="center" wrapText="1"/>
    </xf>
    <xf numFmtId="0" fontId="31" fillId="0" borderId="0" xfId="10" applyFont="1" applyBorder="1" applyAlignment="1">
      <alignment horizontal="left" vertical="center"/>
    </xf>
    <xf numFmtId="14" fontId="32" fillId="0" borderId="0" xfId="10" applyNumberFormat="1" applyFont="1" applyBorder="1" applyAlignment="1">
      <alignment horizontal="left" vertical="center"/>
    </xf>
    <xf numFmtId="0" fontId="33" fillId="0" borderId="0" xfId="10" applyFont="1" applyBorder="1" applyAlignment="1">
      <alignment horizontal="center" vertical="center"/>
    </xf>
    <xf numFmtId="0" fontId="31" fillId="0" borderId="11" xfId="10" applyFont="1" applyBorder="1" applyAlignment="1">
      <alignment horizontal="right" vertical="center" wrapText="1"/>
    </xf>
    <xf numFmtId="0" fontId="31" fillId="0" borderId="11" xfId="10" applyFont="1" applyBorder="1" applyAlignment="1">
      <alignment horizontal="center" vertical="center" wrapText="1"/>
    </xf>
    <xf numFmtId="1" fontId="35" fillId="0" borderId="11" xfId="10" applyNumberFormat="1" applyFont="1" applyBorder="1" applyAlignment="1">
      <alignment horizontal="center" vertical="center" wrapText="1"/>
    </xf>
    <xf numFmtId="49" fontId="31" fillId="0" borderId="11" xfId="10" applyNumberFormat="1" applyFont="1" applyBorder="1" applyAlignment="1">
      <alignment horizontal="center" vertical="center" wrapText="1"/>
    </xf>
    <xf numFmtId="49" fontId="31" fillId="0" borderId="14" xfId="10" applyNumberFormat="1" applyFont="1" applyFill="1" applyBorder="1" applyAlignment="1">
      <alignment horizontal="left" vertical="center" wrapText="1"/>
    </xf>
    <xf numFmtId="0" fontId="36" fillId="0" borderId="14" xfId="10" applyNumberFormat="1" applyFont="1" applyBorder="1" applyAlignment="1">
      <alignment horizontal="center" vertical="center" wrapText="1"/>
    </xf>
    <xf numFmtId="1" fontId="36" fillId="0" borderId="11" xfId="10" applyNumberFormat="1" applyFont="1" applyBorder="1" applyAlignment="1">
      <alignment horizontal="right" vertical="top" wrapText="1"/>
    </xf>
    <xf numFmtId="0" fontId="31" fillId="0" borderId="11" xfId="10" applyNumberFormat="1" applyFont="1" applyBorder="1" applyAlignment="1">
      <alignment horizontal="center" vertical="top" wrapText="1"/>
    </xf>
    <xf numFmtId="0" fontId="31" fillId="0" borderId="14" xfId="10" applyNumberFormat="1" applyFont="1" applyFill="1" applyBorder="1" applyAlignment="1">
      <alignment horizontal="left" vertical="top" wrapText="1"/>
    </xf>
    <xf numFmtId="0" fontId="31" fillId="0" borderId="11" xfId="10" applyNumberFormat="1" applyFont="1" applyBorder="1" applyAlignment="1">
      <alignment horizontal="right" vertical="top" wrapText="1"/>
    </xf>
    <xf numFmtId="167" fontId="31" fillId="0" borderId="11" xfId="11" applyNumberFormat="1" applyFont="1" applyFill="1" applyBorder="1" applyAlignment="1" applyProtection="1">
      <alignment horizontal="right" vertical="center"/>
    </xf>
    <xf numFmtId="1" fontId="31" fillId="0" borderId="11" xfId="10" applyNumberFormat="1" applyFont="1" applyBorder="1" applyAlignment="1">
      <alignment horizontal="center" vertical="center" wrapText="1"/>
    </xf>
    <xf numFmtId="0" fontId="31" fillId="0" borderId="11" xfId="10" applyFont="1" applyBorder="1" applyAlignment="1">
      <alignment horizontal="left" vertical="center" wrapText="1"/>
    </xf>
    <xf numFmtId="0" fontId="41" fillId="0" borderId="11" xfId="10" applyNumberFormat="1" applyFont="1" applyFill="1" applyBorder="1" applyAlignment="1">
      <alignment horizontal="center" vertical="top"/>
    </xf>
    <xf numFmtId="0" fontId="35" fillId="0" borderId="0" xfId="10" applyFont="1" applyFill="1" applyBorder="1" applyAlignment="1">
      <alignment horizontal="left"/>
    </xf>
    <xf numFmtId="49" fontId="31" fillId="0" borderId="11" xfId="10" applyNumberFormat="1" applyFont="1" applyFill="1" applyBorder="1" applyAlignment="1">
      <alignment horizontal="left" vertical="center" wrapText="1"/>
    </xf>
    <xf numFmtId="49" fontId="31" fillId="0" borderId="11" xfId="10" applyNumberFormat="1" applyFont="1" applyBorder="1" applyAlignment="1">
      <alignment horizontal="left" vertical="center" wrapText="1"/>
    </xf>
    <xf numFmtId="0" fontId="33" fillId="0" borderId="0" xfId="10" applyFont="1" applyFill="1" applyBorder="1"/>
    <xf numFmtId="0" fontId="42" fillId="0" borderId="0" xfId="10" applyFont="1" applyFill="1" applyBorder="1"/>
    <xf numFmtId="0" fontId="33" fillId="0" borderId="0" xfId="10" applyFont="1" applyFill="1" applyBorder="1" applyAlignment="1">
      <alignment horizontal="left"/>
    </xf>
    <xf numFmtId="1" fontId="31" fillId="0" borderId="11" xfId="10" applyNumberFormat="1" applyFont="1" applyFill="1" applyBorder="1" applyAlignment="1">
      <alignment horizontal="center" vertical="center" wrapText="1"/>
    </xf>
    <xf numFmtId="0" fontId="31" fillId="0" borderId="11" xfId="10" applyFont="1" applyFill="1" applyBorder="1" applyAlignment="1">
      <alignment horizontal="left" vertical="top" wrapText="1"/>
    </xf>
    <xf numFmtId="1" fontId="31" fillId="0" borderId="11" xfId="10" applyNumberFormat="1" applyFont="1" applyBorder="1" applyAlignment="1">
      <alignment horizontal="right" vertical="top" wrapText="1"/>
    </xf>
    <xf numFmtId="0" fontId="36" fillId="0" borderId="11" xfId="10" applyNumberFormat="1" applyFont="1" applyBorder="1" applyAlignment="1">
      <alignment horizontal="center" vertical="center" wrapText="1"/>
    </xf>
    <xf numFmtId="0" fontId="31" fillId="0" borderId="11" xfId="10" applyNumberFormat="1" applyFont="1" applyFill="1" applyBorder="1" applyAlignment="1">
      <alignment horizontal="left" vertical="top" wrapText="1"/>
    </xf>
    <xf numFmtId="0" fontId="43" fillId="0" borderId="0" xfId="10" applyFont="1" applyBorder="1"/>
    <xf numFmtId="167" fontId="31" fillId="0" borderId="0" xfId="10" applyNumberFormat="1" applyFont="1" applyFill="1" applyBorder="1" applyAlignment="1">
      <alignment horizontal="left"/>
    </xf>
    <xf numFmtId="167" fontId="31" fillId="0" borderId="11" xfId="11" applyNumberFormat="1" applyFont="1" applyFill="1" applyBorder="1" applyAlignment="1" applyProtection="1">
      <alignment horizontal="center" vertical="center"/>
    </xf>
    <xf numFmtId="14" fontId="44" fillId="0" borderId="0" xfId="10" applyNumberFormat="1" applyFont="1" applyBorder="1" applyAlignment="1">
      <alignment horizontal="left" vertical="center"/>
    </xf>
    <xf numFmtId="1" fontId="31" fillId="0" borderId="11" xfId="10" applyNumberFormat="1" applyFont="1" applyFill="1" applyBorder="1" applyAlignment="1">
      <alignment horizontal="center" vertical="center"/>
    </xf>
    <xf numFmtId="0" fontId="31" fillId="0" borderId="11" xfId="10" applyFont="1" applyFill="1" applyBorder="1" applyAlignment="1">
      <alignment horizontal="left" vertical="center" wrapText="1"/>
    </xf>
    <xf numFmtId="14" fontId="45" fillId="0" borderId="0" xfId="10" applyNumberFormat="1" applyFont="1" applyBorder="1" applyAlignment="1">
      <alignment horizontal="left" vertical="center"/>
    </xf>
    <xf numFmtId="0" fontId="46" fillId="0" borderId="0" xfId="10" applyFont="1" applyFill="1" applyBorder="1"/>
    <xf numFmtId="0" fontId="31" fillId="0" borderId="0" xfId="10" applyFont="1" applyFill="1" applyBorder="1" applyAlignment="1">
      <alignment horizontal="left" vertical="center"/>
    </xf>
    <xf numFmtId="0" fontId="31" fillId="0" borderId="11" xfId="12" applyFont="1" applyFill="1" applyBorder="1" applyAlignment="1">
      <alignment horizontal="center" vertical="center"/>
    </xf>
    <xf numFmtId="0" fontId="31" fillId="0" borderId="11" xfId="12" applyFont="1" applyFill="1" applyBorder="1" applyAlignment="1">
      <alignment horizontal="left" vertical="top" wrapText="1"/>
    </xf>
    <xf numFmtId="0" fontId="31" fillId="0" borderId="0" xfId="10" applyFont="1" applyBorder="1"/>
    <xf numFmtId="0" fontId="32" fillId="0" borderId="0" xfId="10" applyFont="1" applyBorder="1"/>
    <xf numFmtId="166" fontId="31" fillId="0" borderId="11" xfId="12" applyNumberFormat="1" applyFont="1" applyFill="1" applyBorder="1" applyAlignment="1">
      <alignment horizontal="center" vertical="center"/>
    </xf>
    <xf numFmtId="0" fontId="47" fillId="0" borderId="11" xfId="10" applyFont="1" applyFill="1" applyBorder="1" applyAlignment="1">
      <alignment horizontal="left" vertical="top" wrapText="1"/>
    </xf>
    <xf numFmtId="0" fontId="48" fillId="0" borderId="14" xfId="10" applyFont="1" applyFill="1" applyBorder="1" applyAlignment="1">
      <alignment horizontal="left" vertical="top" wrapText="1"/>
    </xf>
    <xf numFmtId="1" fontId="35" fillId="0" borderId="11" xfId="10" applyNumberFormat="1" applyFont="1" applyFill="1" applyBorder="1" applyAlignment="1">
      <alignment horizontal="center" vertical="center" wrapText="1"/>
    </xf>
    <xf numFmtId="0" fontId="31" fillId="0" borderId="14" xfId="10" applyFont="1" applyFill="1" applyBorder="1" applyAlignment="1">
      <alignment horizontal="left" vertical="top" wrapText="1"/>
    </xf>
    <xf numFmtId="0" fontId="49" fillId="0" borderId="0" xfId="10" applyFont="1" applyFill="1" applyBorder="1" applyAlignment="1">
      <alignment horizontal="left"/>
    </xf>
    <xf numFmtId="0" fontId="31" fillId="0" borderId="11" xfId="10" applyFont="1" applyBorder="1" applyAlignment="1">
      <alignment horizontal="center" vertical="center"/>
    </xf>
    <xf numFmtId="0" fontId="49" fillId="0" borderId="0" xfId="10" applyFont="1" applyFill="1" applyBorder="1" applyAlignment="1">
      <alignment horizontal="center"/>
    </xf>
    <xf numFmtId="0" fontId="49" fillId="0" borderId="0" xfId="10" applyFont="1" applyFill="1" applyBorder="1"/>
    <xf numFmtId="0" fontId="50" fillId="0" borderId="0" xfId="10" applyFont="1" applyFill="1" applyBorder="1" applyAlignment="1">
      <alignment horizontal="left"/>
    </xf>
    <xf numFmtId="0" fontId="47" fillId="0" borderId="14" xfId="10" applyFont="1" applyFill="1" applyBorder="1" applyAlignment="1">
      <alignment horizontal="left" vertical="top" wrapText="1"/>
    </xf>
    <xf numFmtId="1" fontId="31" fillId="0" borderId="11" xfId="10" applyNumberFormat="1" applyFont="1" applyBorder="1" applyAlignment="1">
      <alignment horizontal="center" vertical="center"/>
    </xf>
    <xf numFmtId="0" fontId="35" fillId="0" borderId="0" xfId="10" applyFont="1" applyFill="1" applyBorder="1"/>
    <xf numFmtId="0" fontId="37" fillId="0" borderId="0" xfId="10" applyFont="1" applyFill="1" applyBorder="1" applyAlignment="1">
      <alignment horizontal="center"/>
    </xf>
    <xf numFmtId="14" fontId="51" fillId="0" borderId="0" xfId="10" applyNumberFormat="1" applyFont="1" applyBorder="1" applyAlignment="1">
      <alignment horizontal="left" vertical="center"/>
    </xf>
    <xf numFmtId="0" fontId="31" fillId="0" borderId="0" xfId="10" applyFont="1" applyFill="1" applyBorder="1" applyAlignment="1">
      <alignment vertical="center" wrapText="1"/>
    </xf>
    <xf numFmtId="0" fontId="31" fillId="0" borderId="0" xfId="10" applyFont="1" applyFill="1" applyBorder="1" applyAlignment="1">
      <alignment vertical="center"/>
    </xf>
    <xf numFmtId="1" fontId="31" fillId="0" borderId="0" xfId="10" applyNumberFormat="1" applyFont="1" applyFill="1" applyBorder="1" applyAlignment="1">
      <alignment horizontal="left" vertical="center"/>
    </xf>
    <xf numFmtId="14" fontId="51" fillId="0" borderId="0" xfId="10" applyNumberFormat="1" applyFont="1" applyBorder="1" applyAlignment="1">
      <alignment horizontal="center" vertical="center"/>
    </xf>
    <xf numFmtId="0" fontId="35" fillId="0" borderId="0" xfId="10" applyFont="1" applyFill="1" applyBorder="1" applyAlignment="1">
      <alignment vertical="center" wrapText="1"/>
    </xf>
    <xf numFmtId="0" fontId="52" fillId="0" borderId="0" xfId="10" applyFont="1" applyAlignment="1">
      <alignment horizontal="center" vertical="center"/>
    </xf>
    <xf numFmtId="0" fontId="52" fillId="0" borderId="0" xfId="10" applyFont="1"/>
    <xf numFmtId="0" fontId="35" fillId="0" borderId="0" xfId="10" applyFont="1" applyBorder="1" applyAlignment="1">
      <alignment horizontal="left"/>
    </xf>
    <xf numFmtId="0" fontId="35" fillId="0" borderId="0" xfId="10" applyFont="1" applyBorder="1"/>
    <xf numFmtId="0" fontId="46" fillId="0" borderId="0" xfId="10" applyFont="1" applyFill="1" applyBorder="1" applyAlignment="1">
      <alignment horizontal="left"/>
    </xf>
    <xf numFmtId="14" fontId="46" fillId="0" borderId="0" xfId="10" applyNumberFormat="1" applyFont="1" applyBorder="1" applyAlignment="1">
      <alignment horizontal="left" vertical="center"/>
    </xf>
    <xf numFmtId="0" fontId="46" fillId="0" borderId="0" xfId="10" applyFont="1" applyFill="1" applyBorder="1" applyAlignment="1">
      <alignment vertical="center"/>
    </xf>
    <xf numFmtId="0" fontId="53" fillId="0" borderId="0" xfId="10" applyFont="1" applyFill="1" applyBorder="1" applyAlignment="1">
      <alignment horizontal="center" vertical="center"/>
    </xf>
    <xf numFmtId="0" fontId="46" fillId="0" borderId="0" xfId="10" applyFont="1" applyFill="1" applyBorder="1" applyAlignment="1">
      <alignment horizontal="left" vertical="center"/>
    </xf>
    <xf numFmtId="0" fontId="35" fillId="0" borderId="11" xfId="10" applyFont="1" applyFill="1" applyBorder="1" applyAlignment="1">
      <alignment horizontal="center" vertical="center"/>
    </xf>
    <xf numFmtId="1" fontId="31" fillId="0" borderId="0" xfId="10" applyNumberFormat="1" applyFont="1" applyFill="1" applyBorder="1"/>
    <xf numFmtId="0" fontId="54" fillId="0" borderId="0" xfId="10" applyFont="1" applyBorder="1"/>
    <xf numFmtId="0" fontId="55" fillId="0" borderId="0" xfId="10" applyFont="1" applyBorder="1"/>
    <xf numFmtId="0" fontId="56" fillId="0" borderId="0" xfId="10" applyFont="1" applyBorder="1" applyAlignment="1">
      <alignment horizontal="center"/>
    </xf>
    <xf numFmtId="0" fontId="54" fillId="0" borderId="0" xfId="10" applyFont="1" applyBorder="1" applyAlignment="1">
      <alignment horizontal="left"/>
    </xf>
    <xf numFmtId="0" fontId="31" fillId="0" borderId="0" xfId="10" applyFont="1" applyFill="1" applyBorder="1" applyAlignment="1">
      <alignment horizontal="left" wrapText="1"/>
    </xf>
    <xf numFmtId="2" fontId="33" fillId="0" borderId="10" xfId="10" applyNumberFormat="1" applyFont="1" applyFill="1" applyBorder="1" applyAlignment="1" applyProtection="1">
      <alignment horizontal="center" vertical="center" wrapText="1"/>
      <protection locked="0"/>
    </xf>
    <xf numFmtId="4" fontId="33" fillId="0" borderId="11" xfId="10" applyNumberFormat="1" applyFont="1" applyFill="1" applyBorder="1" applyAlignment="1" applyProtection="1">
      <alignment horizontal="center" vertical="center" wrapText="1"/>
      <protection locked="0"/>
    </xf>
    <xf numFmtId="1" fontId="33" fillId="0" borderId="11" xfId="10" applyNumberFormat="1" applyFont="1" applyFill="1" applyBorder="1" applyAlignment="1" applyProtection="1">
      <alignment horizontal="center" vertical="center" wrapText="1"/>
      <protection locked="0"/>
    </xf>
    <xf numFmtId="0" fontId="33" fillId="0" borderId="10" xfId="10" applyFont="1" applyFill="1" applyBorder="1" applyAlignment="1">
      <alignment horizontal="center" vertical="center" wrapText="1"/>
    </xf>
    <xf numFmtId="0" fontId="39" fillId="0" borderId="14" xfId="10" applyFont="1" applyFill="1" applyBorder="1" applyAlignment="1">
      <alignment horizontal="left" vertical="center" wrapText="1"/>
    </xf>
    <xf numFmtId="1" fontId="36" fillId="0" borderId="11" xfId="10" applyNumberFormat="1" applyFont="1" applyFill="1" applyBorder="1" applyAlignment="1">
      <alignment horizontal="right" vertical="top" wrapText="1"/>
    </xf>
    <xf numFmtId="167" fontId="31" fillId="0" borderId="10" xfId="11" applyNumberFormat="1" applyFont="1" applyFill="1" applyBorder="1" applyAlignment="1" applyProtection="1">
      <alignment horizontal="center" vertical="center"/>
    </xf>
    <xf numFmtId="166" fontId="31" fillId="0" borderId="15" xfId="10" applyNumberFormat="1" applyFont="1" applyBorder="1" applyAlignment="1">
      <alignment horizontal="center" vertical="center" wrapText="1"/>
    </xf>
    <xf numFmtId="1" fontId="31" fillId="0" borderId="15" xfId="10" applyNumberFormat="1" applyFont="1" applyFill="1" applyBorder="1" applyAlignment="1">
      <alignment horizontal="center" vertical="center" wrapText="1"/>
    </xf>
    <xf numFmtId="49" fontId="31" fillId="0" borderId="10" xfId="10" applyNumberFormat="1" applyFont="1" applyFill="1" applyBorder="1" applyAlignment="1">
      <alignment horizontal="center" vertical="center" wrapText="1"/>
    </xf>
    <xf numFmtId="49" fontId="52" fillId="0" borderId="0" xfId="10" applyNumberFormat="1" applyFont="1" applyFill="1" applyBorder="1" applyAlignment="1">
      <alignment horizontal="left" vertical="center" wrapText="1"/>
    </xf>
    <xf numFmtId="1" fontId="31" fillId="0" borderId="10" xfId="10" applyNumberFormat="1" applyFont="1" applyBorder="1" applyAlignment="1">
      <alignment horizontal="right" vertical="top" wrapText="1"/>
    </xf>
    <xf numFmtId="167" fontId="31" fillId="0" borderId="15" xfId="11" applyNumberFormat="1" applyFont="1" applyFill="1" applyBorder="1" applyAlignment="1" applyProtection="1">
      <alignment horizontal="center" vertical="center"/>
    </xf>
    <xf numFmtId="49" fontId="31" fillId="0" borderId="15" xfId="10" applyNumberFormat="1" applyFont="1" applyFill="1" applyBorder="1" applyAlignment="1">
      <alignment horizontal="center" vertical="center" wrapText="1"/>
    </xf>
    <xf numFmtId="1" fontId="31" fillId="0" borderId="15" xfId="10" applyNumberFormat="1" applyFont="1" applyBorder="1" applyAlignment="1">
      <alignment horizontal="right" vertical="top" wrapText="1"/>
    </xf>
    <xf numFmtId="0" fontId="31" fillId="0" borderId="15" xfId="10" applyFont="1" applyFill="1" applyBorder="1" applyAlignment="1">
      <alignment horizontal="center" vertical="center"/>
    </xf>
    <xf numFmtId="0" fontId="31" fillId="0" borderId="15" xfId="10" applyFont="1" applyFill="1" applyBorder="1" applyAlignment="1">
      <alignment horizontal="center" vertical="center" wrapText="1"/>
    </xf>
    <xf numFmtId="166" fontId="31" fillId="0" borderId="15" xfId="10" applyNumberFormat="1" applyFont="1" applyFill="1" applyBorder="1" applyAlignment="1">
      <alignment horizontal="center" vertical="center" wrapText="1"/>
    </xf>
    <xf numFmtId="0" fontId="31" fillId="0" borderId="15" xfId="10" applyFont="1" applyFill="1" applyBorder="1" applyAlignment="1">
      <alignment horizontal="center"/>
    </xf>
    <xf numFmtId="0" fontId="42" fillId="0" borderId="0" xfId="10" applyFont="1" applyFill="1" applyBorder="1" applyAlignment="1">
      <alignment wrapText="1"/>
    </xf>
    <xf numFmtId="0" fontId="33" fillId="0" borderId="0" xfId="10" applyFont="1" applyFill="1" applyBorder="1" applyAlignment="1">
      <alignment wrapText="1"/>
    </xf>
    <xf numFmtId="49" fontId="31" fillId="0" borderId="0" xfId="10" applyNumberFormat="1" applyFont="1" applyFill="1" applyBorder="1" applyAlignment="1">
      <alignment horizontal="right" vertical="top"/>
    </xf>
    <xf numFmtId="0" fontId="30" fillId="0" borderId="0" xfId="307" applyFont="1"/>
    <xf numFmtId="168" fontId="83" fillId="0" borderId="26" xfId="307" applyNumberFormat="1" applyFont="1" applyBorder="1"/>
    <xf numFmtId="0" fontId="84" fillId="0" borderId="27" xfId="307" applyFont="1" applyBorder="1"/>
    <xf numFmtId="0" fontId="83" fillId="0" borderId="27" xfId="307" applyFont="1" applyBorder="1" applyAlignment="1"/>
    <xf numFmtId="0" fontId="83" fillId="0" borderId="28" xfId="307" applyFont="1" applyBorder="1" applyAlignment="1"/>
    <xf numFmtId="168" fontId="30" fillId="0" borderId="0" xfId="307" applyNumberFormat="1" applyFont="1"/>
    <xf numFmtId="168" fontId="85" fillId="0" borderId="29" xfId="307" applyNumberFormat="1" applyFont="1" applyBorder="1"/>
    <xf numFmtId="0" fontId="30" fillId="0" borderId="29" xfId="307" applyFont="1" applyBorder="1"/>
    <xf numFmtId="0" fontId="30" fillId="0" borderId="29" xfId="307" applyFont="1" applyBorder="1" applyAlignment="1">
      <alignment horizontal="right"/>
    </xf>
    <xf numFmtId="0" fontId="86" fillId="0" borderId="0" xfId="307" applyFont="1" applyBorder="1"/>
    <xf numFmtId="168" fontId="83" fillId="0" borderId="0" xfId="307" applyNumberFormat="1" applyFont="1" applyBorder="1"/>
    <xf numFmtId="0" fontId="30" fillId="0" borderId="0" xfId="307" applyFont="1" applyBorder="1"/>
    <xf numFmtId="0" fontId="87" fillId="0" borderId="0" xfId="307" applyFont="1" applyAlignment="1">
      <alignment horizontal="left" indent="2"/>
    </xf>
    <xf numFmtId="0" fontId="30" fillId="0" borderId="1" xfId="307" applyFont="1" applyBorder="1"/>
    <xf numFmtId="168" fontId="85" fillId="0" borderId="0" xfId="307" applyNumberFormat="1" applyFont="1" applyBorder="1"/>
    <xf numFmtId="0" fontId="88" fillId="0" borderId="0" xfId="307" applyFont="1"/>
    <xf numFmtId="0" fontId="89" fillId="0" borderId="0" xfId="307" applyFont="1"/>
    <xf numFmtId="0" fontId="90" fillId="0" borderId="0" xfId="307" applyFont="1"/>
    <xf numFmtId="0" fontId="90" fillId="0" borderId="0" xfId="307" applyFont="1" applyBorder="1"/>
    <xf numFmtId="168" fontId="91" fillId="0" borderId="0" xfId="307" applyNumberFormat="1" applyFont="1" applyBorder="1"/>
    <xf numFmtId="0" fontId="92" fillId="0" borderId="0" xfId="307" applyFont="1"/>
    <xf numFmtId="168" fontId="85" fillId="0" borderId="0" xfId="307" applyNumberFormat="1" applyFont="1" applyFill="1" applyBorder="1"/>
    <xf numFmtId="0" fontId="83" fillId="0" borderId="0" xfId="307" applyFont="1"/>
    <xf numFmtId="0" fontId="82" fillId="0" borderId="0" xfId="307" applyBorder="1" applyAlignment="1"/>
    <xf numFmtId="49" fontId="31" fillId="0" borderId="0" xfId="10" applyNumberFormat="1" applyFont="1" applyFill="1" applyBorder="1" applyAlignment="1">
      <alignment horizontal="left" vertical="center" wrapText="1"/>
    </xf>
    <xf numFmtId="0" fontId="14" fillId="0" borderId="0" xfId="0" applyFont="1" applyFill="1" applyAlignment="1">
      <alignment horizontal="left" vertical="top" wrapText="1"/>
    </xf>
    <xf numFmtId="0" fontId="33" fillId="0" borderId="0" xfId="351" applyFont="1" applyFill="1" applyBorder="1" applyAlignment="1">
      <alignment horizontal="left"/>
    </xf>
    <xf numFmtId="0" fontId="33" fillId="0" borderId="0" xfId="351" applyFont="1" applyFill="1" applyBorder="1"/>
    <xf numFmtId="0" fontId="33" fillId="0" borderId="0" xfId="351" applyFont="1" applyFill="1" applyBorder="1" applyAlignment="1">
      <alignment horizontal="center"/>
    </xf>
    <xf numFmtId="0" fontId="42" fillId="0" borderId="0" xfId="351" applyFont="1" applyFill="1" applyBorder="1"/>
    <xf numFmtId="0" fontId="41" fillId="0" borderId="11" xfId="351" applyNumberFormat="1" applyFont="1" applyFill="1" applyBorder="1" applyAlignment="1">
      <alignment horizontal="center" vertical="top"/>
    </xf>
    <xf numFmtId="0" fontId="31" fillId="0" borderId="11" xfId="351" applyFont="1" applyFill="1" applyBorder="1" applyAlignment="1">
      <alignment horizontal="center" vertical="center"/>
    </xf>
    <xf numFmtId="0" fontId="31" fillId="0" borderId="34" xfId="12" applyFont="1" applyFill="1" applyBorder="1" applyAlignment="1">
      <alignment horizontal="center" vertical="center"/>
    </xf>
    <xf numFmtId="0" fontId="31" fillId="0" borderId="0" xfId="351" applyFont="1" applyFill="1" applyBorder="1"/>
    <xf numFmtId="0" fontId="24" fillId="0" borderId="0" xfId="0" applyFont="1" applyFill="1" applyAlignment="1">
      <alignment horizontal="left" vertical="top" wrapText="1"/>
    </xf>
    <xf numFmtId="0" fontId="93" fillId="0" borderId="14" xfId="351" applyFont="1" applyFill="1" applyBorder="1" applyAlignment="1">
      <alignment horizontal="left" vertical="top" wrapText="1"/>
    </xf>
    <xf numFmtId="0" fontId="31" fillId="0" borderId="33" xfId="351" applyFont="1" applyFill="1" applyBorder="1" applyAlignment="1">
      <alignment horizontal="left" vertical="top" wrapText="1"/>
    </xf>
    <xf numFmtId="0" fontId="31" fillId="0" borderId="0" xfId="351" applyFont="1" applyFill="1" applyBorder="1" applyAlignment="1">
      <alignment horizontal="left" vertical="top" wrapText="1"/>
    </xf>
    <xf numFmtId="0" fontId="31" fillId="0" borderId="33" xfId="12" applyFont="1" applyFill="1" applyBorder="1" applyAlignment="1">
      <alignment horizontal="left" vertical="top" wrapText="1"/>
    </xf>
    <xf numFmtId="0" fontId="31" fillId="0" borderId="0" xfId="12" applyFont="1" applyFill="1" applyBorder="1" applyAlignment="1">
      <alignment horizontal="left" vertical="top" wrapText="1"/>
    </xf>
    <xf numFmtId="166" fontId="31" fillId="0" borderId="11" xfId="11" applyNumberFormat="1" applyFont="1" applyFill="1" applyBorder="1" applyAlignment="1" applyProtection="1">
      <alignment horizontal="right" vertical="center"/>
    </xf>
    <xf numFmtId="166" fontId="31" fillId="0" borderId="11" xfId="423" applyNumberFormat="1" applyFont="1" applyFill="1" applyBorder="1" applyAlignment="1" applyProtection="1">
      <alignment horizontal="right" vertical="center"/>
    </xf>
    <xf numFmtId="166" fontId="31" fillId="0" borderId="11" xfId="11" applyNumberFormat="1" applyFont="1" applyFill="1" applyBorder="1" applyAlignment="1" applyProtection="1">
      <alignment horizontal="center" vertical="center"/>
    </xf>
    <xf numFmtId="166" fontId="20" fillId="0" borderId="0" xfId="0" applyNumberFormat="1" applyFont="1"/>
    <xf numFmtId="165" fontId="6" fillId="27" borderId="0" xfId="0" applyNumberFormat="1" applyFont="1" applyFill="1" applyAlignment="1" applyProtection="1">
      <alignment wrapText="1"/>
      <protection locked="0"/>
    </xf>
    <xf numFmtId="165" fontId="6" fillId="27" borderId="0" xfId="0" applyNumberFormat="1" applyFont="1" applyFill="1" applyProtection="1">
      <protection locked="0"/>
    </xf>
    <xf numFmtId="165" fontId="6" fillId="27" borderId="0" xfId="0" applyNumberFormat="1" applyFont="1" applyFill="1" applyBorder="1" applyProtection="1">
      <protection locked="0"/>
    </xf>
    <xf numFmtId="4" fontId="6" fillId="27" borderId="0" xfId="0" applyNumberFormat="1" applyFont="1" applyFill="1" applyProtection="1">
      <protection locked="0"/>
    </xf>
    <xf numFmtId="4" fontId="6" fillId="27" borderId="0" xfId="0" applyNumberFormat="1" applyFont="1" applyFill="1" applyBorder="1" applyProtection="1">
      <protection locked="0"/>
    </xf>
    <xf numFmtId="4" fontId="5" fillId="0" borderId="0" xfId="0" applyNumberFormat="1" applyFont="1" applyFill="1" applyAlignment="1" applyProtection="1">
      <alignment horizontal="right"/>
    </xf>
    <xf numFmtId="4" fontId="5" fillId="0" borderId="0" xfId="0" applyNumberFormat="1" applyFont="1" applyFill="1" applyAlignment="1">
      <alignment horizontal="right"/>
    </xf>
    <xf numFmtId="4" fontId="5" fillId="0" borderId="0" xfId="0" applyNumberFormat="1" applyFont="1" applyFill="1" applyBorder="1" applyAlignment="1" applyProtection="1">
      <alignment horizontal="right"/>
    </xf>
    <xf numFmtId="165" fontId="14" fillId="27" borderId="0" xfId="0" applyNumberFormat="1" applyFont="1" applyFill="1" applyProtection="1">
      <protection locked="0"/>
    </xf>
    <xf numFmtId="4" fontId="14" fillId="27" borderId="0" xfId="0" applyNumberFormat="1" applyFont="1" applyFill="1" applyAlignment="1" applyProtection="1">
      <alignment wrapText="1"/>
      <protection locked="0"/>
    </xf>
    <xf numFmtId="165" fontId="14" fillId="27" borderId="0" xfId="0" applyNumberFormat="1" applyFont="1" applyFill="1" applyBorder="1" applyProtection="1">
      <protection locked="0"/>
    </xf>
    <xf numFmtId="166" fontId="31" fillId="27" borderId="11" xfId="10" applyNumberFormat="1" applyFont="1" applyFill="1" applyBorder="1" applyAlignment="1" applyProtection="1">
      <alignment horizontal="center" vertical="center" wrapText="1"/>
      <protection locked="0"/>
    </xf>
    <xf numFmtId="166" fontId="31" fillId="27" borderId="11" xfId="12" applyNumberFormat="1" applyFont="1" applyFill="1" applyBorder="1" applyAlignment="1" applyProtection="1">
      <alignment horizontal="center" vertical="center"/>
      <protection locked="0"/>
    </xf>
    <xf numFmtId="166" fontId="31" fillId="27" borderId="0" xfId="12" applyNumberFormat="1" applyFont="1" applyFill="1" applyAlignment="1" applyProtection="1">
      <alignment horizontal="center" vertical="center"/>
      <protection locked="0"/>
    </xf>
    <xf numFmtId="49" fontId="60" fillId="0" borderId="0" xfId="14" applyNumberFormat="1" applyFont="1" applyFill="1" applyAlignment="1" applyProtection="1">
      <alignment vertical="top"/>
    </xf>
    <xf numFmtId="0" fontId="60" fillId="0" borderId="0" xfId="14" applyNumberFormat="1" applyFont="1" applyFill="1" applyAlignment="1" applyProtection="1">
      <alignment horizontal="justify" vertical="top" wrapText="1"/>
    </xf>
    <xf numFmtId="0" fontId="60" fillId="0" borderId="0" xfId="14" applyNumberFormat="1" applyFont="1" applyFill="1" applyAlignment="1" applyProtection="1">
      <alignment vertical="top"/>
    </xf>
    <xf numFmtId="4" fontId="60" fillId="0" borderId="0" xfId="14" applyNumberFormat="1" applyFont="1" applyFill="1" applyAlignment="1" applyProtection="1">
      <alignment vertical="top"/>
    </xf>
    <xf numFmtId="0" fontId="26" fillId="0" borderId="0" xfId="14" applyNumberFormat="1" applyFont="1" applyFill="1" applyAlignment="1" applyProtection="1">
      <alignment vertical="top"/>
    </xf>
    <xf numFmtId="0" fontId="60" fillId="0" borderId="0" xfId="14" applyNumberFormat="1" applyFont="1" applyFill="1" applyBorder="1" applyAlignment="1" applyProtection="1">
      <alignment horizontal="justify" vertical="top" wrapText="1"/>
    </xf>
    <xf numFmtId="0" fontId="60" fillId="0" borderId="0" xfId="14" applyNumberFormat="1" applyFont="1" applyFill="1" applyBorder="1" applyAlignment="1" applyProtection="1">
      <alignment vertical="top"/>
    </xf>
    <xf numFmtId="4" fontId="60" fillId="0" borderId="0" xfId="14" applyNumberFormat="1" applyFont="1" applyFill="1" applyBorder="1" applyAlignment="1" applyProtection="1">
      <alignment vertical="top"/>
    </xf>
    <xf numFmtId="49" fontId="61" fillId="0" borderId="0" xfId="14" applyNumberFormat="1" applyFont="1" applyFill="1" applyAlignment="1" applyProtection="1">
      <alignment vertical="top"/>
    </xf>
    <xf numFmtId="0" fontId="61" fillId="0" borderId="0" xfId="14" applyNumberFormat="1" applyFont="1" applyFill="1" applyAlignment="1" applyProtection="1">
      <alignment horizontal="justify" vertical="top" wrapText="1"/>
    </xf>
    <xf numFmtId="0" fontId="61" fillId="0" borderId="0" xfId="14" applyNumberFormat="1" applyFont="1" applyFill="1" applyAlignment="1" applyProtection="1">
      <alignment vertical="top"/>
    </xf>
    <xf numFmtId="4" fontId="62" fillId="0" borderId="0" xfId="14" applyNumberFormat="1" applyFont="1" applyFill="1" applyAlignment="1" applyProtection="1">
      <alignment vertical="top"/>
    </xf>
    <xf numFmtId="0" fontId="60" fillId="0" borderId="16" xfId="14" applyNumberFormat="1" applyFont="1" applyFill="1" applyBorder="1" applyAlignment="1" applyProtection="1">
      <alignment horizontal="justify" vertical="top" wrapText="1"/>
    </xf>
    <xf numFmtId="0" fontId="60" fillId="0" borderId="16" xfId="14" applyNumberFormat="1" applyFont="1" applyFill="1" applyBorder="1" applyAlignment="1" applyProtection="1">
      <alignment vertical="top"/>
    </xf>
    <xf numFmtId="4" fontId="60" fillId="0" borderId="16" xfId="14" applyNumberFormat="1" applyFont="1" applyFill="1" applyBorder="1" applyAlignment="1" applyProtection="1">
      <alignment vertical="top"/>
    </xf>
    <xf numFmtId="4" fontId="61" fillId="0" borderId="0" xfId="14" applyNumberFormat="1" applyFont="1" applyFill="1" applyAlignment="1" applyProtection="1">
      <alignment vertical="top"/>
    </xf>
    <xf numFmtId="4" fontId="26" fillId="0" borderId="0" xfId="14" applyNumberFormat="1" applyFont="1" applyFill="1" applyAlignment="1" applyProtection="1">
      <alignment vertical="top"/>
    </xf>
    <xf numFmtId="0" fontId="60" fillId="0" borderId="16" xfId="14" applyFont="1" applyBorder="1" applyAlignment="1" applyProtection="1"/>
    <xf numFmtId="0" fontId="62" fillId="0" borderId="0" xfId="14" applyNumberFormat="1" applyFont="1" applyFill="1" applyAlignment="1" applyProtection="1">
      <alignment vertical="top"/>
    </xf>
    <xf numFmtId="49" fontId="61" fillId="0" borderId="0" xfId="14" applyNumberFormat="1" applyFont="1" applyFill="1" applyBorder="1" applyAlignment="1" applyProtection="1">
      <alignment vertical="top"/>
    </xf>
    <xf numFmtId="0" fontId="61" fillId="0" borderId="0" xfId="14" applyNumberFormat="1" applyFont="1" applyFill="1" applyBorder="1" applyAlignment="1" applyProtection="1">
      <alignment horizontal="justify" vertical="top" wrapText="1"/>
    </xf>
    <xf numFmtId="0" fontId="61" fillId="0" borderId="0" xfId="14" applyNumberFormat="1" applyFont="1" applyFill="1" applyBorder="1" applyAlignment="1" applyProtection="1">
      <alignment vertical="top"/>
    </xf>
    <xf numFmtId="4" fontId="61" fillId="0" borderId="0" xfId="14" applyNumberFormat="1" applyFont="1" applyFill="1" applyBorder="1" applyAlignment="1" applyProtection="1">
      <alignment vertical="top"/>
    </xf>
    <xf numFmtId="0" fontId="62" fillId="0" borderId="0" xfId="14" applyNumberFormat="1" applyFont="1" applyFill="1" applyBorder="1" applyAlignment="1" applyProtection="1">
      <alignment vertical="top"/>
    </xf>
    <xf numFmtId="4" fontId="62" fillId="0" borderId="0" xfId="14" applyNumberFormat="1" applyFont="1" applyFill="1" applyBorder="1" applyAlignment="1" applyProtection="1">
      <alignment vertical="top"/>
    </xf>
    <xf numFmtId="49" fontId="60" fillId="0" borderId="0" xfId="14" applyNumberFormat="1" applyFont="1" applyFill="1" applyBorder="1" applyAlignment="1" applyProtection="1">
      <alignment vertical="top"/>
    </xf>
    <xf numFmtId="0" fontId="61" fillId="0" borderId="2" xfId="14" applyNumberFormat="1" applyFont="1" applyFill="1" applyBorder="1" applyAlignment="1" applyProtection="1">
      <alignment horizontal="justify" vertical="top" wrapText="1"/>
    </xf>
    <xf numFmtId="0" fontId="61" fillId="0" borderId="2" xfId="14" applyNumberFormat="1" applyFont="1" applyFill="1" applyBorder="1" applyAlignment="1" applyProtection="1">
      <alignment vertical="top"/>
    </xf>
    <xf numFmtId="4" fontId="61" fillId="0" borderId="2" xfId="14" applyNumberFormat="1" applyFont="1" applyFill="1" applyBorder="1" applyAlignment="1" applyProtection="1">
      <alignment vertical="top"/>
    </xf>
    <xf numFmtId="1" fontId="31" fillId="3" borderId="11" xfId="10" applyNumberFormat="1" applyFont="1" applyFill="1" applyBorder="1" applyAlignment="1">
      <alignment horizontal="right" vertical="top"/>
    </xf>
    <xf numFmtId="0" fontId="33" fillId="3" borderId="11" xfId="10" applyFont="1" applyFill="1" applyBorder="1" applyAlignment="1">
      <alignment horizontal="left" vertical="center" wrapText="1"/>
    </xf>
    <xf numFmtId="0" fontId="33" fillId="3" borderId="11" xfId="10" applyFont="1" applyFill="1" applyBorder="1" applyAlignment="1">
      <alignment horizontal="center" vertical="center"/>
    </xf>
    <xf numFmtId="1" fontId="35" fillId="3" borderId="11" xfId="10" applyNumberFormat="1" applyFont="1" applyFill="1" applyBorder="1" applyAlignment="1">
      <alignment horizontal="center" vertical="center"/>
    </xf>
    <xf numFmtId="0" fontId="31" fillId="3" borderId="11" xfId="10" applyFont="1" applyFill="1" applyBorder="1" applyAlignment="1">
      <alignment horizontal="center" vertical="center" wrapText="1"/>
    </xf>
    <xf numFmtId="166" fontId="33" fillId="3" borderId="11" xfId="10" applyNumberFormat="1" applyFont="1" applyFill="1" applyBorder="1" applyAlignment="1">
      <alignment horizontal="right" vertical="center"/>
    </xf>
    <xf numFmtId="166" fontId="33" fillId="3" borderId="11" xfId="10" applyNumberFormat="1" applyFont="1" applyFill="1" applyBorder="1" applyAlignment="1">
      <alignment horizontal="right" vertical="center" wrapText="1"/>
    </xf>
    <xf numFmtId="0" fontId="39" fillId="3" borderId="11" xfId="10" applyFont="1" applyFill="1" applyBorder="1" applyAlignment="1">
      <alignment horizontal="left" vertical="center" wrapText="1"/>
    </xf>
    <xf numFmtId="0" fontId="33" fillId="3" borderId="11" xfId="10" applyFont="1" applyFill="1" applyBorder="1" applyAlignment="1">
      <alignment horizontal="center" vertical="center" wrapText="1"/>
    </xf>
    <xf numFmtId="1" fontId="37" fillId="3" borderId="11" xfId="10" applyNumberFormat="1" applyFont="1" applyFill="1" applyBorder="1" applyAlignment="1" applyProtection="1">
      <alignment horizontal="center" vertical="center" wrapText="1"/>
      <protection locked="0"/>
    </xf>
    <xf numFmtId="4" fontId="33" fillId="3" borderId="11" xfId="10" applyNumberFormat="1" applyFont="1" applyFill="1" applyBorder="1" applyAlignment="1" applyProtection="1">
      <alignment horizontal="center" vertical="center" wrapText="1"/>
      <protection locked="0"/>
    </xf>
    <xf numFmtId="2" fontId="33" fillId="3" borderId="11" xfId="10" applyNumberFormat="1" applyFont="1" applyFill="1" applyBorder="1" applyAlignment="1" applyProtection="1">
      <alignment horizontal="right" vertical="center" wrapText="1"/>
      <protection locked="0"/>
    </xf>
    <xf numFmtId="1" fontId="36" fillId="3" borderId="11" xfId="10" applyNumberFormat="1" applyFont="1" applyFill="1" applyBorder="1" applyAlignment="1">
      <alignment horizontal="right" vertical="top" wrapText="1"/>
    </xf>
    <xf numFmtId="1" fontId="36" fillId="3" borderId="11" xfId="10" applyNumberFormat="1" applyFont="1" applyFill="1" applyBorder="1" applyAlignment="1">
      <alignment horizontal="right" vertical="center" wrapText="1"/>
    </xf>
    <xf numFmtId="0" fontId="39" fillId="3" borderId="14" xfId="10" applyFont="1" applyFill="1" applyBorder="1" applyAlignment="1">
      <alignment horizontal="left" vertical="center" wrapText="1"/>
    </xf>
    <xf numFmtId="0" fontId="33" fillId="3" borderId="10" xfId="10" applyFont="1" applyFill="1" applyBorder="1" applyAlignment="1">
      <alignment horizontal="center" vertical="center" wrapText="1"/>
    </xf>
    <xf numFmtId="2" fontId="33" fillId="3" borderId="10" xfId="10" applyNumberFormat="1" applyFont="1" applyFill="1" applyBorder="1" applyAlignment="1" applyProtection="1">
      <alignment horizontal="right" vertical="center" wrapText="1"/>
      <protection locked="0"/>
    </xf>
    <xf numFmtId="1" fontId="36" fillId="3" borderId="16" xfId="10" applyNumberFormat="1" applyFont="1" applyFill="1" applyBorder="1" applyAlignment="1">
      <alignment horizontal="center" vertical="center" wrapText="1"/>
    </xf>
    <xf numFmtId="0" fontId="33" fillId="3" borderId="16" xfId="10" applyFont="1" applyFill="1" applyBorder="1" applyAlignment="1">
      <alignment horizontal="center" vertical="center" wrapText="1"/>
    </xf>
    <xf numFmtId="0" fontId="33" fillId="3" borderId="16" xfId="10" applyFont="1" applyFill="1" applyBorder="1" applyAlignment="1">
      <alignment horizontal="center" vertical="center" textRotation="90" wrapText="1"/>
    </xf>
    <xf numFmtId="1" fontId="33" fillId="3" borderId="16" xfId="10" applyNumberFormat="1" applyFont="1" applyFill="1" applyBorder="1" applyAlignment="1" applyProtection="1">
      <alignment horizontal="center" vertical="center" textRotation="90" wrapText="1"/>
      <protection locked="0"/>
    </xf>
    <xf numFmtId="4" fontId="33" fillId="3" borderId="16" xfId="10" applyNumberFormat="1" applyFont="1" applyFill="1" applyBorder="1" applyAlignment="1" applyProtection="1">
      <alignment horizontal="center" vertical="center" wrapText="1"/>
      <protection locked="0"/>
    </xf>
    <xf numFmtId="2" fontId="33" fillId="3" borderId="16" xfId="10" applyNumberFormat="1" applyFont="1" applyFill="1" applyBorder="1" applyAlignment="1" applyProtection="1">
      <alignment horizontal="center" vertical="center" wrapText="1"/>
      <protection locked="0"/>
    </xf>
    <xf numFmtId="1" fontId="36" fillId="3" borderId="10" xfId="10" applyNumberFormat="1" applyFont="1" applyFill="1" applyBorder="1" applyAlignment="1">
      <alignment horizontal="right" vertical="top" wrapText="1"/>
    </xf>
    <xf numFmtId="1" fontId="33" fillId="3" borderId="11" xfId="10" applyNumberFormat="1" applyFont="1" applyFill="1" applyBorder="1" applyAlignment="1" applyProtection="1">
      <alignment horizontal="center" vertical="center" wrapText="1"/>
      <protection locked="0"/>
    </xf>
    <xf numFmtId="2" fontId="33" fillId="3" borderId="10" xfId="10" applyNumberFormat="1" applyFont="1" applyFill="1" applyBorder="1" applyAlignment="1" applyProtection="1">
      <alignment horizontal="center" vertical="center" wrapText="1"/>
      <protection locked="0"/>
    </xf>
    <xf numFmtId="4" fontId="60" fillId="27" borderId="16" xfId="14" applyNumberFormat="1" applyFont="1" applyFill="1" applyBorder="1" applyAlignment="1" applyProtection="1">
      <alignment vertical="top"/>
      <protection locked="0"/>
    </xf>
    <xf numFmtId="0" fontId="88" fillId="0" borderId="0" xfId="307" applyFont="1" applyAlignment="1">
      <alignment horizontal="center"/>
    </xf>
    <xf numFmtId="0" fontId="83" fillId="26" borderId="31" xfId="307" applyFont="1" applyFill="1" applyBorder="1" applyAlignment="1">
      <alignment horizontal="center"/>
    </xf>
    <xf numFmtId="0" fontId="83" fillId="26" borderId="30" xfId="307" applyFont="1" applyFill="1" applyBorder="1" applyAlignment="1">
      <alignment horizontal="center"/>
    </xf>
    <xf numFmtId="0" fontId="83" fillId="26" borderId="32" xfId="307" applyFont="1" applyFill="1" applyBorder="1" applyAlignment="1">
      <alignment horizontal="center"/>
    </xf>
    <xf numFmtId="0" fontId="7" fillId="2" borderId="3" xfId="0" applyFont="1" applyFill="1" applyBorder="1" applyAlignment="1">
      <alignment horizontal="center"/>
    </xf>
    <xf numFmtId="0" fontId="7" fillId="2" borderId="4" xfId="0" applyFont="1" applyFill="1" applyBorder="1" applyAlignment="1">
      <alignment horizontal="center"/>
    </xf>
    <xf numFmtId="0" fontId="7" fillId="2" borderId="5" xfId="0" applyFont="1" applyFill="1" applyBorder="1" applyAlignment="1">
      <alignment horizontal="center"/>
    </xf>
    <xf numFmtId="0" fontId="14" fillId="0" borderId="0" xfId="0" applyFont="1" applyFill="1" applyBorder="1" applyAlignment="1" applyProtection="1">
      <alignment horizontal="left" vertical="top" wrapText="1"/>
    </xf>
    <xf numFmtId="0" fontId="14" fillId="0" borderId="0" xfId="0" applyFont="1" applyAlignment="1">
      <alignment horizontal="center" wrapText="1"/>
    </xf>
    <xf numFmtId="0" fontId="18" fillId="0" borderId="8" xfId="0" applyFont="1" applyFill="1" applyBorder="1" applyAlignment="1" applyProtection="1">
      <alignment horizontal="left" vertical="top" wrapText="1"/>
    </xf>
    <xf numFmtId="0" fontId="18" fillId="0" borderId="9" xfId="0" applyFont="1" applyFill="1" applyBorder="1" applyAlignment="1" applyProtection="1">
      <alignment horizontal="left" vertical="top" wrapText="1"/>
    </xf>
    <xf numFmtId="0" fontId="14" fillId="0" borderId="0" xfId="0" applyFont="1" applyFill="1" applyBorder="1" applyAlignment="1" applyProtection="1">
      <alignment horizontal="center" vertical="top" wrapText="1"/>
    </xf>
    <xf numFmtId="49" fontId="14" fillId="0" borderId="0" xfId="0" applyNumberFormat="1" applyFont="1" applyFill="1" applyBorder="1" applyAlignment="1" applyProtection="1">
      <alignment horizontal="left" vertical="top" wrapText="1"/>
    </xf>
    <xf numFmtId="0" fontId="14" fillId="0" borderId="0" xfId="0" applyFont="1" applyFill="1" applyBorder="1" applyAlignment="1" applyProtection="1">
      <alignment horizontal="justify" vertical="top" wrapText="1"/>
    </xf>
    <xf numFmtId="0" fontId="18" fillId="0" borderId="6" xfId="0" applyFont="1" applyFill="1" applyBorder="1" applyAlignment="1" applyProtection="1">
      <alignment horizontal="left" vertical="top" wrapText="1"/>
    </xf>
    <xf numFmtId="0" fontId="14" fillId="0" borderId="0" xfId="0" quotePrefix="1" applyFont="1" applyFill="1" applyBorder="1" applyAlignment="1" applyProtection="1">
      <alignment horizontal="left" vertical="top" wrapText="1"/>
    </xf>
    <xf numFmtId="0" fontId="16" fillId="0" borderId="8" xfId="0" applyFont="1" applyFill="1" applyBorder="1" applyAlignment="1" applyProtection="1">
      <alignment horizontal="center" vertical="center" wrapText="1"/>
    </xf>
    <xf numFmtId="0" fontId="16" fillId="0" borderId="9" xfId="0" applyFont="1" applyFill="1" applyBorder="1" applyAlignment="1" applyProtection="1">
      <alignment horizontal="center" vertical="center" wrapText="1"/>
    </xf>
    <xf numFmtId="0" fontId="16" fillId="0" borderId="6" xfId="0" applyFont="1" applyFill="1" applyBorder="1" applyAlignment="1" applyProtection="1">
      <alignment horizontal="center" vertical="center" wrapText="1"/>
    </xf>
    <xf numFmtId="0" fontId="18" fillId="0" borderId="0" xfId="0" applyFont="1" applyFill="1" applyBorder="1" applyAlignment="1" applyProtection="1">
      <alignment horizontal="left" wrapText="1"/>
    </xf>
    <xf numFmtId="0" fontId="14" fillId="0" borderId="0" xfId="0" applyFont="1" applyFill="1" applyBorder="1" applyAlignment="1" applyProtection="1">
      <alignment horizontal="center" vertical="top"/>
    </xf>
    <xf numFmtId="0" fontId="41" fillId="0" borderId="33" xfId="351" applyNumberFormat="1" applyFont="1" applyFill="1" applyBorder="1" applyAlignment="1">
      <alignment horizontal="center" vertical="top"/>
    </xf>
    <xf numFmtId="0" fontId="41" fillId="0" borderId="15" xfId="351" applyNumberFormat="1" applyFont="1" applyFill="1" applyBorder="1" applyAlignment="1">
      <alignment horizontal="center" vertical="top"/>
    </xf>
    <xf numFmtId="0" fontId="41" fillId="0" borderId="10" xfId="351" applyNumberFormat="1" applyFont="1" applyFill="1" applyBorder="1" applyAlignment="1">
      <alignment horizontal="center" vertical="top"/>
    </xf>
    <xf numFmtId="0" fontId="31" fillId="0" borderId="33" xfId="351" applyFont="1" applyFill="1" applyBorder="1" applyAlignment="1">
      <alignment horizontal="center" vertical="center"/>
    </xf>
    <xf numFmtId="0" fontId="31" fillId="0" borderId="15" xfId="351" applyFont="1" applyFill="1" applyBorder="1" applyAlignment="1">
      <alignment horizontal="center" vertical="center"/>
    </xf>
    <xf numFmtId="0" fontId="31" fillId="0" borderId="10" xfId="351" applyFont="1" applyFill="1" applyBorder="1" applyAlignment="1">
      <alignment horizontal="center" vertical="center"/>
    </xf>
    <xf numFmtId="0" fontId="31" fillId="0" borderId="33" xfId="12" applyFont="1" applyFill="1" applyBorder="1" applyAlignment="1">
      <alignment horizontal="center" vertical="center"/>
    </xf>
    <xf numFmtId="0" fontId="31" fillId="0" borderId="15" xfId="12" applyFont="1" applyFill="1" applyBorder="1" applyAlignment="1">
      <alignment horizontal="center" vertical="center"/>
    </xf>
    <xf numFmtId="0" fontId="31" fillId="0" borderId="10" xfId="12" applyFont="1" applyFill="1" applyBorder="1" applyAlignment="1">
      <alignment horizontal="center" vertical="center"/>
    </xf>
    <xf numFmtId="166" fontId="31" fillId="27" borderId="33" xfId="12" applyNumberFormat="1" applyFont="1" applyFill="1" applyBorder="1" applyAlignment="1" applyProtection="1">
      <alignment horizontal="center" vertical="center"/>
      <protection locked="0"/>
    </xf>
    <xf numFmtId="166" fontId="31" fillId="27" borderId="15" xfId="12" applyNumberFormat="1" applyFont="1" applyFill="1" applyBorder="1" applyAlignment="1" applyProtection="1">
      <alignment horizontal="center" vertical="center"/>
      <protection locked="0"/>
    </xf>
    <xf numFmtId="166" fontId="31" fillId="27" borderId="10" xfId="12" applyNumberFormat="1" applyFont="1" applyFill="1" applyBorder="1" applyAlignment="1" applyProtection="1">
      <alignment horizontal="center" vertical="center"/>
      <protection locked="0"/>
    </xf>
    <xf numFmtId="166" fontId="31" fillId="0" borderId="33" xfId="11" applyNumberFormat="1" applyFont="1" applyFill="1" applyBorder="1" applyAlignment="1" applyProtection="1">
      <alignment horizontal="center" vertical="center"/>
    </xf>
    <xf numFmtId="166" fontId="31" fillId="0" borderId="15" xfId="11" applyNumberFormat="1" applyFont="1" applyFill="1" applyBorder="1" applyAlignment="1" applyProtection="1">
      <alignment horizontal="center" vertical="center"/>
    </xf>
    <xf numFmtId="166" fontId="31" fillId="0" borderId="10" xfId="11" applyNumberFormat="1" applyFont="1" applyFill="1" applyBorder="1" applyAlignment="1" applyProtection="1">
      <alignment horizontal="center" vertical="center"/>
    </xf>
    <xf numFmtId="0" fontId="31" fillId="0" borderId="0" xfId="10" applyFont="1" applyFill="1" applyBorder="1" applyAlignment="1">
      <alignment horizontal="left" vertical="top" wrapText="1"/>
    </xf>
    <xf numFmtId="0" fontId="31" fillId="0" borderId="0" xfId="10" applyNumberFormat="1" applyFont="1" applyFill="1" applyBorder="1" applyAlignment="1">
      <alignment horizontal="left" vertical="center" wrapText="1"/>
    </xf>
    <xf numFmtId="49" fontId="31" fillId="0" borderId="0" xfId="10" applyNumberFormat="1" applyFont="1" applyFill="1" applyBorder="1" applyAlignment="1">
      <alignment horizontal="left" vertical="center" wrapText="1"/>
    </xf>
    <xf numFmtId="49" fontId="31" fillId="0" borderId="0" xfId="10" applyNumberFormat="1" applyFont="1" applyFill="1" applyBorder="1" applyAlignment="1">
      <alignment horizontal="left" vertical="top" wrapText="1"/>
    </xf>
    <xf numFmtId="0" fontId="31" fillId="0" borderId="0" xfId="10" applyNumberFormat="1" applyFont="1" applyFill="1" applyBorder="1" applyAlignment="1">
      <alignment horizontal="left" vertical="top" wrapText="1"/>
    </xf>
    <xf numFmtId="0" fontId="57" fillId="0" borderId="0" xfId="10" applyFont="1" applyFill="1" applyBorder="1" applyAlignment="1">
      <alignment horizontal="center" vertical="center" wrapText="1"/>
    </xf>
    <xf numFmtId="0" fontId="94" fillId="27" borderId="0" xfId="0" applyFont="1" applyFill="1" applyProtection="1">
      <protection locked="0"/>
    </xf>
    <xf numFmtId="0" fontId="0" fillId="27" borderId="0" xfId="0" applyFill="1" applyProtection="1">
      <protection locked="0"/>
    </xf>
    <xf numFmtId="0" fontId="6" fillId="27" borderId="0" xfId="0" applyFont="1" applyFill="1" applyAlignment="1" applyProtection="1">
      <alignment horizontal="left" vertical="top"/>
      <protection locked="0"/>
    </xf>
    <xf numFmtId="0" fontId="31" fillId="27" borderId="14" xfId="10" applyFont="1" applyFill="1" applyBorder="1" applyAlignment="1" applyProtection="1">
      <alignment horizontal="left" vertical="top" wrapText="1"/>
      <protection locked="0"/>
    </xf>
    <xf numFmtId="0" fontId="31" fillId="27" borderId="11" xfId="12" applyFont="1" applyFill="1" applyBorder="1" applyAlignment="1" applyProtection="1">
      <alignment horizontal="left" vertical="top" wrapText="1"/>
      <protection locked="0"/>
    </xf>
    <xf numFmtId="0" fontId="31" fillId="27" borderId="0" xfId="12" applyFont="1" applyFill="1" applyBorder="1" applyAlignment="1" applyProtection="1">
      <alignment horizontal="left" vertical="top" wrapText="1"/>
      <protection locked="0"/>
    </xf>
    <xf numFmtId="0" fontId="31" fillId="27" borderId="0" xfId="351" applyFont="1" applyFill="1" applyBorder="1" applyAlignment="1" applyProtection="1">
      <alignment horizontal="left" vertical="top" wrapText="1"/>
      <protection locked="0"/>
    </xf>
    <xf numFmtId="0" fontId="6" fillId="27" borderId="0" xfId="0" applyFont="1" applyFill="1" applyBorder="1" applyAlignment="1" applyProtection="1">
      <alignment horizontal="left" vertical="top"/>
      <protection locked="0"/>
    </xf>
  </cellXfs>
  <cellStyles count="424">
    <cellStyle name="20% - Accent1 2" xfId="15"/>
    <cellStyle name="20% - Accent1 3" xfId="16"/>
    <cellStyle name="20% - Accent1 4" xfId="102"/>
    <cellStyle name="20% - Accent1 5" xfId="103"/>
    <cellStyle name="20% - Accent1 6" xfId="104"/>
    <cellStyle name="20% - Accent2 2" xfId="17"/>
    <cellStyle name="20% - Accent2 3" xfId="18"/>
    <cellStyle name="20% - Accent2 4" xfId="105"/>
    <cellStyle name="20% - Accent2 5" xfId="106"/>
    <cellStyle name="20% - Accent2 6" xfId="107"/>
    <cellStyle name="20% - Accent3 2" xfId="19"/>
    <cellStyle name="20% - Accent3 3" xfId="20"/>
    <cellStyle name="20% - Accent3 4" xfId="108"/>
    <cellStyle name="20% - Accent3 5" xfId="109"/>
    <cellStyle name="20% - Accent3 6" xfId="110"/>
    <cellStyle name="20% - Accent4 2" xfId="21"/>
    <cellStyle name="20% - Accent4 3" xfId="22"/>
    <cellStyle name="20% - Accent4 4" xfId="111"/>
    <cellStyle name="20% - Accent4 5" xfId="112"/>
    <cellStyle name="20% - Accent4 6" xfId="113"/>
    <cellStyle name="20% - Accent5 2" xfId="23"/>
    <cellStyle name="20% - Accent5 3" xfId="24"/>
    <cellStyle name="20% - Accent5 4" xfId="114"/>
    <cellStyle name="20% - Accent5 5" xfId="115"/>
    <cellStyle name="20% - Accent5 6" xfId="116"/>
    <cellStyle name="20% - Accent6 2" xfId="25"/>
    <cellStyle name="20% - Accent6 3" xfId="26"/>
    <cellStyle name="20% - Accent6 4" xfId="117"/>
    <cellStyle name="20% - Accent6 5" xfId="118"/>
    <cellStyle name="20% - Accent6 6" xfId="119"/>
    <cellStyle name="40% - Accent1 2" xfId="27"/>
    <cellStyle name="40% - Accent1 3" xfId="28"/>
    <cellStyle name="40% - Accent1 4" xfId="120"/>
    <cellStyle name="40% - Accent1 5" xfId="121"/>
    <cellStyle name="40% - Accent1 6" xfId="122"/>
    <cellStyle name="40% - Accent2 2" xfId="29"/>
    <cellStyle name="40% - Accent2 3" xfId="30"/>
    <cellStyle name="40% - Accent2 4" xfId="123"/>
    <cellStyle name="40% - Accent2 5" xfId="124"/>
    <cellStyle name="40% - Accent2 6" xfId="125"/>
    <cellStyle name="40% - Accent3 2" xfId="31"/>
    <cellStyle name="40% - Accent3 3" xfId="32"/>
    <cellStyle name="40% - Accent3 4" xfId="126"/>
    <cellStyle name="40% - Accent3 5" xfId="127"/>
    <cellStyle name="40% - Accent3 6" xfId="128"/>
    <cellStyle name="40% - Accent4 2" xfId="33"/>
    <cellStyle name="40% - Accent4 3" xfId="34"/>
    <cellStyle name="40% - Accent4 4" xfId="129"/>
    <cellStyle name="40% - Accent4 5" xfId="130"/>
    <cellStyle name="40% - Accent4 6" xfId="131"/>
    <cellStyle name="40% - Accent5 2" xfId="35"/>
    <cellStyle name="40% - Accent5 3" xfId="36"/>
    <cellStyle name="40% - Accent5 4" xfId="132"/>
    <cellStyle name="40% - Accent5 5" xfId="133"/>
    <cellStyle name="40% - Accent5 6" xfId="134"/>
    <cellStyle name="40% - Accent6 2" xfId="37"/>
    <cellStyle name="40% - Accent6 3" xfId="38"/>
    <cellStyle name="40% - Accent6 4" xfId="135"/>
    <cellStyle name="40% - Accent6 5" xfId="136"/>
    <cellStyle name="40% - Accent6 6" xfId="137"/>
    <cellStyle name="60% - Accent1 2" xfId="39"/>
    <cellStyle name="60% - Accent1 3" xfId="40"/>
    <cellStyle name="60% - Accent1 4" xfId="138"/>
    <cellStyle name="60% - Accent1 5" xfId="139"/>
    <cellStyle name="60% - Accent1 6" xfId="140"/>
    <cellStyle name="60% - Accent2 2" xfId="41"/>
    <cellStyle name="60% - Accent2 3" xfId="42"/>
    <cellStyle name="60% - Accent2 4" xfId="141"/>
    <cellStyle name="60% - Accent2 5" xfId="142"/>
    <cellStyle name="60% - Accent2 6" xfId="143"/>
    <cellStyle name="60% - Accent3 2" xfId="43"/>
    <cellStyle name="60% - Accent3 3" xfId="44"/>
    <cellStyle name="60% - Accent3 4" xfId="144"/>
    <cellStyle name="60% - Accent3 5" xfId="145"/>
    <cellStyle name="60% - Accent3 6" xfId="146"/>
    <cellStyle name="60% - Accent4 2" xfId="45"/>
    <cellStyle name="60% - Accent4 3" xfId="46"/>
    <cellStyle name="60% - Accent4 4" xfId="147"/>
    <cellStyle name="60% - Accent4 5" xfId="148"/>
    <cellStyle name="60% - Accent4 6" xfId="149"/>
    <cellStyle name="60% - Accent5 2" xfId="47"/>
    <cellStyle name="60% - Accent5 3" xfId="48"/>
    <cellStyle name="60% - Accent5 4" xfId="150"/>
    <cellStyle name="60% - Accent5 5" xfId="151"/>
    <cellStyle name="60% - Accent5 6" xfId="152"/>
    <cellStyle name="60% - Accent6 2" xfId="49"/>
    <cellStyle name="60% - Accent6 3" xfId="50"/>
    <cellStyle name="60% - Accent6 4" xfId="153"/>
    <cellStyle name="60% - Accent6 5" xfId="154"/>
    <cellStyle name="60% - Accent6 6" xfId="155"/>
    <cellStyle name="Accent1 2" xfId="51"/>
    <cellStyle name="Accent1 3" xfId="52"/>
    <cellStyle name="Accent1 4" xfId="156"/>
    <cellStyle name="Accent1 5" xfId="157"/>
    <cellStyle name="Accent1 6" xfId="158"/>
    <cellStyle name="Accent2 2" xfId="53"/>
    <cellStyle name="Accent2 3" xfId="54"/>
    <cellStyle name="Accent2 4" xfId="159"/>
    <cellStyle name="Accent2 5" xfId="160"/>
    <cellStyle name="Accent2 6" xfId="161"/>
    <cellStyle name="Accent3 2" xfId="55"/>
    <cellStyle name="Accent3 3" xfId="56"/>
    <cellStyle name="Accent3 4" xfId="162"/>
    <cellStyle name="Accent3 5" xfId="163"/>
    <cellStyle name="Accent3 6" xfId="164"/>
    <cellStyle name="Accent4 2" xfId="57"/>
    <cellStyle name="Accent4 3" xfId="58"/>
    <cellStyle name="Accent4 4" xfId="165"/>
    <cellStyle name="Accent4 5" xfId="166"/>
    <cellStyle name="Accent4 6" xfId="167"/>
    <cellStyle name="Accent5 2" xfId="59"/>
    <cellStyle name="Accent5 3" xfId="60"/>
    <cellStyle name="Accent5 4" xfId="168"/>
    <cellStyle name="Accent5 5" xfId="169"/>
    <cellStyle name="Accent5 6" xfId="170"/>
    <cellStyle name="Accent6 2" xfId="61"/>
    <cellStyle name="Accent6 3" xfId="62"/>
    <cellStyle name="Accent6 4" xfId="171"/>
    <cellStyle name="Accent6 5" xfId="172"/>
    <cellStyle name="Accent6 6" xfId="173"/>
    <cellStyle name="Bad 2" xfId="63"/>
    <cellStyle name="Bad 3" xfId="64"/>
    <cellStyle name="Bad 4" xfId="174"/>
    <cellStyle name="Bad 5" xfId="175"/>
    <cellStyle name="Bad 6" xfId="176"/>
    <cellStyle name="Calculation 2" xfId="65"/>
    <cellStyle name="Calculation 3" xfId="66"/>
    <cellStyle name="Calculation 4" xfId="177"/>
    <cellStyle name="Calculation 5" xfId="178"/>
    <cellStyle name="Calculation 6" xfId="179"/>
    <cellStyle name="Check Cell 2" xfId="67"/>
    <cellStyle name="Check Cell 3" xfId="68"/>
    <cellStyle name="Check Cell 4" xfId="180"/>
    <cellStyle name="Check Cell 5" xfId="181"/>
    <cellStyle name="Check Cell 6" xfId="182"/>
    <cellStyle name="Comma" xfId="1" builtinId="3"/>
    <cellStyle name="Comma 13" xfId="183"/>
    <cellStyle name="Comma 13 2" xfId="184"/>
    <cellStyle name="Comma 14 2" xfId="185"/>
    <cellStyle name="Comma 16 2" xfId="186"/>
    <cellStyle name="Comma 18 2" xfId="187"/>
    <cellStyle name="Comma 2" xfId="69"/>
    <cellStyle name="Comma 2 10" xfId="189"/>
    <cellStyle name="Comma 2 11" xfId="190"/>
    <cellStyle name="Comma 2 12" xfId="191"/>
    <cellStyle name="Comma 2 13" xfId="192"/>
    <cellStyle name="Comma 2 14" xfId="193"/>
    <cellStyle name="Comma 2 15" xfId="194"/>
    <cellStyle name="Comma 2 16" xfId="195"/>
    <cellStyle name="Comma 2 17" xfId="196"/>
    <cellStyle name="Comma 2 18" xfId="197"/>
    <cellStyle name="Comma 2 19" xfId="198"/>
    <cellStyle name="Comma 2 2" xfId="199"/>
    <cellStyle name="Comma 2 20" xfId="200"/>
    <cellStyle name="Comma 2 21" xfId="201"/>
    <cellStyle name="Comma 2 22" xfId="202"/>
    <cellStyle name="Comma 2 23" xfId="203"/>
    <cellStyle name="Comma 2 24" xfId="204"/>
    <cellStyle name="Comma 2 25" xfId="205"/>
    <cellStyle name="Comma 2 26" xfId="206"/>
    <cellStyle name="Comma 2 27" xfId="207"/>
    <cellStyle name="Comma 2 28" xfId="208"/>
    <cellStyle name="Comma 2 29" xfId="209"/>
    <cellStyle name="Comma 2 3" xfId="210"/>
    <cellStyle name="Comma 2 30" xfId="211"/>
    <cellStyle name="Comma 2 31" xfId="212"/>
    <cellStyle name="Comma 2 32" xfId="213"/>
    <cellStyle name="Comma 2 33" xfId="214"/>
    <cellStyle name="Comma 2 34" xfId="215"/>
    <cellStyle name="Comma 2 35" xfId="216"/>
    <cellStyle name="Comma 2 36" xfId="217"/>
    <cellStyle name="Comma 2 37" xfId="218"/>
    <cellStyle name="Comma 2 38" xfId="219"/>
    <cellStyle name="Comma 2 39" xfId="188"/>
    <cellStyle name="Comma 2 4" xfId="220"/>
    <cellStyle name="Comma 2 5" xfId="221"/>
    <cellStyle name="Comma 2 6" xfId="222"/>
    <cellStyle name="Comma 2 7" xfId="223"/>
    <cellStyle name="Comma 2 8" xfId="224"/>
    <cellStyle name="Comma 2 9" xfId="225"/>
    <cellStyle name="Comma 22" xfId="226"/>
    <cellStyle name="Comma 22 2" xfId="227"/>
    <cellStyle name="Comma 24" xfId="228"/>
    <cellStyle name="Comma 24 2" xfId="229"/>
    <cellStyle name="Comma 3 10" xfId="230"/>
    <cellStyle name="Comma 3 11" xfId="231"/>
    <cellStyle name="Comma 3 12" xfId="232"/>
    <cellStyle name="Comma 3 13" xfId="233"/>
    <cellStyle name="Comma 3 14" xfId="234"/>
    <cellStyle name="Comma 3 15" xfId="235"/>
    <cellStyle name="Comma 3 16" xfId="236"/>
    <cellStyle name="Comma 3 17" xfId="237"/>
    <cellStyle name="Comma 3 18" xfId="238"/>
    <cellStyle name="Comma 3 19" xfId="239"/>
    <cellStyle name="Comma 3 2" xfId="240"/>
    <cellStyle name="Comma 3 20" xfId="241"/>
    <cellStyle name="Comma 3 21" xfId="242"/>
    <cellStyle name="Comma 3 22" xfId="243"/>
    <cellStyle name="Comma 3 23" xfId="244"/>
    <cellStyle name="Comma 3 24" xfId="245"/>
    <cellStyle name="Comma 3 25" xfId="246"/>
    <cellStyle name="Comma 3 26" xfId="247"/>
    <cellStyle name="Comma 3 3" xfId="248"/>
    <cellStyle name="Comma 3 4" xfId="249"/>
    <cellStyle name="Comma 3 5" xfId="250"/>
    <cellStyle name="Comma 3 6" xfId="251"/>
    <cellStyle name="Comma 3 7" xfId="252"/>
    <cellStyle name="Comma 3 8" xfId="253"/>
    <cellStyle name="Comma 3 9" xfId="254"/>
    <cellStyle name="Comma 9" xfId="255"/>
    <cellStyle name="Comma 9 2" xfId="256"/>
    <cellStyle name="Currency" xfId="423" builtinId="4"/>
    <cellStyle name="Explanatory Text 2" xfId="70"/>
    <cellStyle name="Explanatory Text 3" xfId="71"/>
    <cellStyle name="Explanatory Text 4" xfId="257"/>
    <cellStyle name="Explanatory Text 5" xfId="258"/>
    <cellStyle name="Explanatory Text 6" xfId="259"/>
    <cellStyle name="Good 2" xfId="72"/>
    <cellStyle name="Good 3" xfId="73"/>
    <cellStyle name="Good 4" xfId="260"/>
    <cellStyle name="Good 5" xfId="261"/>
    <cellStyle name="Good 6" xfId="262"/>
    <cellStyle name="Heading 1 2" xfId="74"/>
    <cellStyle name="Heading 1 3" xfId="75"/>
    <cellStyle name="Heading 1 4" xfId="263"/>
    <cellStyle name="Heading 1 5" xfId="264"/>
    <cellStyle name="Heading 1 6" xfId="265"/>
    <cellStyle name="Heading 2 2" xfId="76"/>
    <cellStyle name="Heading 2 3" xfId="77"/>
    <cellStyle name="Heading 2 4" xfId="266"/>
    <cellStyle name="Heading 2 5" xfId="267"/>
    <cellStyle name="Heading 2 6" xfId="268"/>
    <cellStyle name="Heading 3 2" xfId="78"/>
    <cellStyle name="Heading 3 3" xfId="79"/>
    <cellStyle name="Heading 3 4" xfId="269"/>
    <cellStyle name="Heading 3 5" xfId="270"/>
    <cellStyle name="Heading 3 6" xfId="271"/>
    <cellStyle name="Heading 4 2" xfId="80"/>
    <cellStyle name="Heading 4 3" xfId="81"/>
    <cellStyle name="Heading 4 4" xfId="272"/>
    <cellStyle name="Heading 4 5" xfId="273"/>
    <cellStyle name="Heading 4 6" xfId="274"/>
    <cellStyle name="Input 2" xfId="82"/>
    <cellStyle name="Input 3" xfId="83"/>
    <cellStyle name="Input 4" xfId="275"/>
    <cellStyle name="Input 5" xfId="276"/>
    <cellStyle name="Input 6" xfId="277"/>
    <cellStyle name="kolona A" xfId="2"/>
    <cellStyle name="kolona B" xfId="3"/>
    <cellStyle name="kolona C" xfId="4"/>
    <cellStyle name="kolona D" xfId="5"/>
    <cellStyle name="kolona E" xfId="6"/>
    <cellStyle name="kolona F" xfId="7"/>
    <cellStyle name="kolona G" xfId="8"/>
    <cellStyle name="kolona H" xfId="9"/>
    <cellStyle name="Linked Cell 2" xfId="84"/>
    <cellStyle name="Linked Cell 3" xfId="85"/>
    <cellStyle name="Linked Cell 4" xfId="278"/>
    <cellStyle name="Linked Cell 5" xfId="279"/>
    <cellStyle name="Linked Cell 6" xfId="280"/>
    <cellStyle name="Neutral 2" xfId="86"/>
    <cellStyle name="Neutral 3" xfId="87"/>
    <cellStyle name="Neutral 4" xfId="281"/>
    <cellStyle name="Neutral 5" xfId="282"/>
    <cellStyle name="Neutral 6" xfId="283"/>
    <cellStyle name="Normal" xfId="0" builtinId="0"/>
    <cellStyle name="Normal 10" xfId="284"/>
    <cellStyle name="Normal 10 2" xfId="285"/>
    <cellStyle name="Normal 11" xfId="286"/>
    <cellStyle name="Normal 12" xfId="287"/>
    <cellStyle name="Normal 13" xfId="288"/>
    <cellStyle name="Normal 14 2" xfId="289"/>
    <cellStyle name="Normal 15 2" xfId="290"/>
    <cellStyle name="Normal 16" xfId="291"/>
    <cellStyle name="Normal 16 2" xfId="292"/>
    <cellStyle name="Normal 17 2" xfId="293"/>
    <cellStyle name="Normal 18" xfId="294"/>
    <cellStyle name="Normal 18 2" xfId="295"/>
    <cellStyle name="Normal 19 2" xfId="296"/>
    <cellStyle name="Normal 2" xfId="10"/>
    <cellStyle name="Normal 2 10" xfId="297"/>
    <cellStyle name="Normal 2 11" xfId="298"/>
    <cellStyle name="Normal 2 12" xfId="299"/>
    <cellStyle name="Normal 2 13" xfId="300"/>
    <cellStyle name="Normal 2 14" xfId="301"/>
    <cellStyle name="Normal 2 15" xfId="302"/>
    <cellStyle name="Normal 2 16" xfId="303"/>
    <cellStyle name="Normal 2 17" xfId="304"/>
    <cellStyle name="Normal 2 18" xfId="305"/>
    <cellStyle name="Normal 2 19" xfId="306"/>
    <cellStyle name="Normal 2 2" xfId="88"/>
    <cellStyle name="Normal 2 2 2" xfId="308"/>
    <cellStyle name="Normal 2 2 3" xfId="309"/>
    <cellStyle name="Normal 2 2 4" xfId="310"/>
    <cellStyle name="Normal 2 2 5" xfId="311"/>
    <cellStyle name="Normal 2 2 6" xfId="312"/>
    <cellStyle name="Normal 2 2 7" xfId="307"/>
    <cellStyle name="Normal 2 20" xfId="313"/>
    <cellStyle name="Normal 2 21" xfId="314"/>
    <cellStyle name="Normal 2 22" xfId="315"/>
    <cellStyle name="Normal 2 23" xfId="316"/>
    <cellStyle name="Normal 2 24" xfId="317"/>
    <cellStyle name="Normal 2 25" xfId="318"/>
    <cellStyle name="Normal 2 26" xfId="319"/>
    <cellStyle name="Normal 2 27" xfId="320"/>
    <cellStyle name="Normal 2 28" xfId="321"/>
    <cellStyle name="Normal 2 29" xfId="322"/>
    <cellStyle name="Normal 2 3" xfId="323"/>
    <cellStyle name="Normal 2 30" xfId="324"/>
    <cellStyle name="Normal 2 31" xfId="325"/>
    <cellStyle name="Normal 2 32" xfId="326"/>
    <cellStyle name="Normal 2 33" xfId="327"/>
    <cellStyle name="Normal 2 34" xfId="328"/>
    <cellStyle name="Normal 2 35" xfId="329"/>
    <cellStyle name="Normal 2 36" xfId="330"/>
    <cellStyle name="Normal 2 37" xfId="331"/>
    <cellStyle name="Normal 2 38" xfId="332"/>
    <cellStyle name="Normal 2 39" xfId="333"/>
    <cellStyle name="Normal 2 4" xfId="334"/>
    <cellStyle name="Normal 2 40" xfId="335"/>
    <cellStyle name="Normal 2 41" xfId="101"/>
    <cellStyle name="Normal 2 5" xfId="336"/>
    <cellStyle name="Normal 2 6" xfId="337"/>
    <cellStyle name="Normal 2 7" xfId="338"/>
    <cellStyle name="Normal 2 8" xfId="339"/>
    <cellStyle name="Normal 2 9" xfId="340"/>
    <cellStyle name="Normal 20" xfId="341"/>
    <cellStyle name="Normal 20 2" xfId="342"/>
    <cellStyle name="Normal 21 2" xfId="343"/>
    <cellStyle name="Normal 22 2" xfId="344"/>
    <cellStyle name="Normal 23 2" xfId="345"/>
    <cellStyle name="Normal 25 2" xfId="346"/>
    <cellStyle name="Normal 26 2" xfId="347"/>
    <cellStyle name="Normal 27 2" xfId="348"/>
    <cellStyle name="Normal 29" xfId="349"/>
    <cellStyle name="Normal 29 2" xfId="350"/>
    <cellStyle name="Normal 3" xfId="14"/>
    <cellStyle name="Normal 3 10" xfId="352"/>
    <cellStyle name="Normal 3 11" xfId="353"/>
    <cellStyle name="Normal 3 12" xfId="354"/>
    <cellStyle name="Normal 3 13" xfId="355"/>
    <cellStyle name="Normal 3 14" xfId="356"/>
    <cellStyle name="Normal 3 15" xfId="357"/>
    <cellStyle name="Normal 3 16" xfId="358"/>
    <cellStyle name="Normal 3 17" xfId="359"/>
    <cellStyle name="Normal 3 18" xfId="360"/>
    <cellStyle name="Normal 3 19" xfId="361"/>
    <cellStyle name="Normal 3 2" xfId="362"/>
    <cellStyle name="Normal 3 20" xfId="363"/>
    <cellStyle name="Normal 3 21" xfId="364"/>
    <cellStyle name="Normal 3 22" xfId="365"/>
    <cellStyle name="Normal 3 23" xfId="366"/>
    <cellStyle name="Normal 3 24" xfId="367"/>
    <cellStyle name="Normal 3 25" xfId="368"/>
    <cellStyle name="Normal 3 26" xfId="369"/>
    <cellStyle name="Normal 3 27" xfId="370"/>
    <cellStyle name="Normal 3 28" xfId="371"/>
    <cellStyle name="Normal 3 29" xfId="372"/>
    <cellStyle name="Normal 3 3" xfId="373"/>
    <cellStyle name="Normal 3 30" xfId="374"/>
    <cellStyle name="Normal 3 31" xfId="375"/>
    <cellStyle name="Normal 3 32" xfId="351"/>
    <cellStyle name="Normal 3 4" xfId="376"/>
    <cellStyle name="Normal 3 5" xfId="377"/>
    <cellStyle name="Normal 3 6" xfId="378"/>
    <cellStyle name="Normal 3 7" xfId="379"/>
    <cellStyle name="Normal 3 8" xfId="380"/>
    <cellStyle name="Normal 3 9" xfId="381"/>
    <cellStyle name="Normal 30 2" xfId="382"/>
    <cellStyle name="Normal 31" xfId="383"/>
    <cellStyle name="Normal 31 2" xfId="384"/>
    <cellStyle name="Normal 32 2" xfId="385"/>
    <cellStyle name="Normal 33" xfId="386"/>
    <cellStyle name="Normal 33 2" xfId="387"/>
    <cellStyle name="Normal 34" xfId="388"/>
    <cellStyle name="Normal 34 2" xfId="389"/>
    <cellStyle name="Normal 35" xfId="390"/>
    <cellStyle name="Normal 35 2" xfId="391"/>
    <cellStyle name="Normal 36" xfId="392"/>
    <cellStyle name="Normal 36 2" xfId="393"/>
    <cellStyle name="Normal 38" xfId="394"/>
    <cellStyle name="Normal 39" xfId="395"/>
    <cellStyle name="Normal 4" xfId="89"/>
    <cellStyle name="Normal 4 2" xfId="397"/>
    <cellStyle name="Normal 4 3" xfId="398"/>
    <cellStyle name="Normal 4 4" xfId="399"/>
    <cellStyle name="Normal 4 5" xfId="400"/>
    <cellStyle name="Normal 4 6" xfId="396"/>
    <cellStyle name="Normal 40" xfId="401"/>
    <cellStyle name="Normal 42" xfId="402"/>
    <cellStyle name="Normal 43" xfId="403"/>
    <cellStyle name="Normal 5 2" xfId="404"/>
    <cellStyle name="Normal 6" xfId="405"/>
    <cellStyle name="Normal 8" xfId="406"/>
    <cellStyle name="Normal 9" xfId="407"/>
    <cellStyle name="Normal_TROŠKOVNIK - KAM - ŽUTO" xfId="11"/>
    <cellStyle name="Note 2" xfId="90"/>
    <cellStyle name="Note 3" xfId="91"/>
    <cellStyle name="Note 4" xfId="408"/>
    <cellStyle name="Note 5" xfId="409"/>
    <cellStyle name="Note 6" xfId="410"/>
    <cellStyle name="Obično_ERSTE-Delnice-TROSKOVNIK" xfId="92"/>
    <cellStyle name="Obično_Ponuda staro" xfId="12"/>
    <cellStyle name="Output 2" xfId="93"/>
    <cellStyle name="Output 3" xfId="94"/>
    <cellStyle name="Output 4" xfId="411"/>
    <cellStyle name="Output 5" xfId="412"/>
    <cellStyle name="Output 6" xfId="413"/>
    <cellStyle name="Style 1" xfId="13"/>
    <cellStyle name="Title 2" xfId="95"/>
    <cellStyle name="Title 3" xfId="96"/>
    <cellStyle name="Title 4" xfId="414"/>
    <cellStyle name="Title 5" xfId="415"/>
    <cellStyle name="Title 6" xfId="416"/>
    <cellStyle name="Total 2" xfId="97"/>
    <cellStyle name="Total 3" xfId="98"/>
    <cellStyle name="Total 4" xfId="417"/>
    <cellStyle name="Total 5" xfId="418"/>
    <cellStyle name="Total 6" xfId="419"/>
    <cellStyle name="Warning Text 2" xfId="99"/>
    <cellStyle name="Warning Text 3" xfId="100"/>
    <cellStyle name="Warning Text 4" xfId="420"/>
    <cellStyle name="Warning Text 5" xfId="421"/>
    <cellStyle name="Warning Text 6" xfId="42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tabSelected="1" zoomScaleNormal="100" zoomScaleSheetLayoutView="100" workbookViewId="0">
      <selection activeCell="A22" sqref="A22"/>
    </sheetView>
  </sheetViews>
  <sheetFormatPr defaultRowHeight="12.75"/>
  <cols>
    <col min="1" max="1" width="9.140625" style="204" customWidth="1"/>
    <col min="2" max="2" width="43.7109375" style="204" bestFit="1" customWidth="1"/>
    <col min="3" max="3" width="2.7109375" style="204" customWidth="1"/>
    <col min="4" max="4" width="2.140625" style="204" customWidth="1"/>
    <col min="5" max="5" width="9.140625" style="204"/>
    <col min="6" max="6" width="22" style="204" bestFit="1" customWidth="1"/>
    <col min="7" max="16384" width="9.140625" style="204"/>
  </cols>
  <sheetData>
    <row r="1" spans="1:7" ht="13.5" thickBot="1"/>
    <row r="2" spans="1:7" ht="19.5" thickTop="1" thickBot="1">
      <c r="A2" s="516" t="s">
        <v>579</v>
      </c>
      <c r="B2" s="517"/>
      <c r="C2" s="517"/>
      <c r="D2" s="517"/>
      <c r="E2" s="517"/>
      <c r="F2" s="518"/>
      <c r="G2" s="424"/>
    </row>
    <row r="3" spans="1:7" ht="18.75" thickTop="1">
      <c r="A3" s="423"/>
      <c r="B3" s="401"/>
      <c r="C3" s="423" t="s">
        <v>21</v>
      </c>
      <c r="D3" s="423"/>
      <c r="E3" s="423"/>
      <c r="F3" s="423"/>
      <c r="G3" s="401"/>
    </row>
    <row r="4" spans="1:7">
      <c r="A4" s="401"/>
      <c r="B4" s="401"/>
      <c r="C4" s="401"/>
      <c r="D4" s="401"/>
      <c r="E4" s="401"/>
      <c r="F4" s="401"/>
      <c r="G4" s="401"/>
    </row>
    <row r="5" spans="1:7" ht="15.75">
      <c r="A5" s="515" t="s">
        <v>575</v>
      </c>
      <c r="B5" s="515"/>
      <c r="C5" s="515"/>
      <c r="D5" s="515"/>
      <c r="E5" s="515"/>
      <c r="F5" s="515"/>
      <c r="G5" s="515"/>
    </row>
    <row r="6" spans="1:7">
      <c r="A6" s="401"/>
      <c r="B6" s="401"/>
      <c r="C6" s="401"/>
      <c r="D6" s="401"/>
      <c r="E6" s="401"/>
      <c r="F6" s="401"/>
      <c r="G6" s="401"/>
    </row>
    <row r="7" spans="1:7">
      <c r="A7" s="401"/>
      <c r="B7" s="401"/>
      <c r="C7" s="401"/>
      <c r="D7" s="401"/>
      <c r="E7" s="401"/>
      <c r="F7" s="401"/>
      <c r="G7" s="401"/>
    </row>
    <row r="8" spans="1:7" ht="15.75">
      <c r="A8" s="417" t="s">
        <v>9</v>
      </c>
      <c r="B8" s="416" t="s">
        <v>576</v>
      </c>
      <c r="C8" s="401"/>
      <c r="D8" s="401"/>
      <c r="E8" s="401"/>
      <c r="F8" s="422">
        <f>'Obrtnički radovi-rekapitulacija'!F36</f>
        <v>0</v>
      </c>
      <c r="G8" s="412"/>
    </row>
    <row r="9" spans="1:7" ht="15.75">
      <c r="A9" s="421"/>
      <c r="B9" s="418"/>
      <c r="C9" s="418"/>
      <c r="D9" s="418"/>
      <c r="E9" s="418"/>
      <c r="F9" s="420"/>
      <c r="G9" s="419"/>
    </row>
    <row r="10" spans="1:7" ht="15.75">
      <c r="A10" s="417" t="s">
        <v>12</v>
      </c>
      <c r="B10" s="416" t="s">
        <v>577</v>
      </c>
      <c r="C10" s="401"/>
      <c r="D10" s="401"/>
      <c r="E10" s="401"/>
      <c r="F10" s="415">
        <f>+'Elektrotehnički radovi'!F180</f>
        <v>0</v>
      </c>
      <c r="G10" s="412"/>
    </row>
    <row r="11" spans="1:7" ht="15.75">
      <c r="A11" s="421"/>
      <c r="B11" s="418"/>
      <c r="C11" s="418"/>
      <c r="D11" s="418"/>
      <c r="E11" s="418"/>
      <c r="F11" s="420"/>
      <c r="G11" s="419"/>
    </row>
    <row r="12" spans="1:7" ht="15.75">
      <c r="A12" s="417" t="s">
        <v>16</v>
      </c>
      <c r="B12" s="416" t="s">
        <v>578</v>
      </c>
      <c r="C12" s="401"/>
      <c r="D12" s="401"/>
      <c r="E12" s="401"/>
      <c r="F12" s="415">
        <f>+'Strojarski radovi'!H120</f>
        <v>0</v>
      </c>
      <c r="G12" s="412"/>
    </row>
    <row r="13" spans="1:7" ht="13.5" thickBot="1">
      <c r="A13" s="414"/>
      <c r="B13" s="414"/>
      <c r="C13" s="414"/>
      <c r="D13" s="414"/>
      <c r="E13" s="414"/>
      <c r="F13" s="414"/>
      <c r="G13" s="412"/>
    </row>
    <row r="14" spans="1:7" ht="25.5" customHeight="1">
      <c r="A14" s="413" t="s">
        <v>168</v>
      </c>
      <c r="B14" s="401"/>
      <c r="C14" s="401"/>
      <c r="D14" s="412"/>
      <c r="E14" s="412"/>
      <c r="F14" s="411">
        <f>SUM(F8:F12)</f>
        <v>0</v>
      </c>
      <c r="G14" s="410"/>
    </row>
    <row r="15" spans="1:7" ht="26.25" customHeight="1" thickBot="1">
      <c r="A15" s="401"/>
      <c r="B15" s="401"/>
      <c r="C15" s="401"/>
      <c r="D15" s="409" t="s">
        <v>167</v>
      </c>
      <c r="E15" s="408" t="s">
        <v>166</v>
      </c>
      <c r="F15" s="407">
        <f>0.25*F14</f>
        <v>0</v>
      </c>
      <c r="G15" s="401"/>
    </row>
    <row r="16" spans="1:7" ht="21.75" customHeight="1" thickBot="1">
      <c r="A16" s="401"/>
      <c r="B16" s="401"/>
      <c r="C16" s="401"/>
      <c r="D16" s="401"/>
      <c r="E16" s="401"/>
      <c r="F16" s="406"/>
      <c r="G16" s="401"/>
    </row>
    <row r="17" spans="1:7" ht="34.5" customHeight="1" thickBot="1">
      <c r="A17" s="405" t="s">
        <v>169</v>
      </c>
      <c r="B17" s="404"/>
      <c r="C17" s="404"/>
      <c r="D17" s="403"/>
      <c r="E17" s="403"/>
      <c r="F17" s="402">
        <f>F14+F15</f>
        <v>0</v>
      </c>
      <c r="G17" s="401"/>
    </row>
    <row r="25" spans="1:7" ht="18">
      <c r="A25" s="557" t="s">
        <v>615</v>
      </c>
      <c r="B25" s="557"/>
      <c r="C25" s="557" t="s">
        <v>616</v>
      </c>
      <c r="D25" s="557"/>
      <c r="E25" s="557"/>
      <c r="F25" s="557"/>
    </row>
    <row r="26" spans="1:7">
      <c r="A26" s="558"/>
      <c r="B26" s="558"/>
      <c r="C26" s="558"/>
      <c r="D26" s="558"/>
      <c r="E26" s="558"/>
      <c r="F26" s="558"/>
    </row>
    <row r="27" spans="1:7">
      <c r="A27" s="558"/>
      <c r="B27" s="558"/>
      <c r="C27" s="558"/>
      <c r="D27" s="558"/>
      <c r="E27" s="558"/>
      <c r="F27" s="558"/>
    </row>
    <row r="28" spans="1:7">
      <c r="A28" s="558"/>
      <c r="B28" s="558"/>
      <c r="C28" s="558"/>
      <c r="D28" s="558"/>
      <c r="E28" s="558"/>
      <c r="F28" s="558"/>
    </row>
    <row r="29" spans="1:7">
      <c r="A29" s="558"/>
      <c r="B29" s="558"/>
      <c r="C29" s="558"/>
      <c r="D29" s="558"/>
      <c r="E29" s="558"/>
      <c r="F29" s="558"/>
    </row>
    <row r="30" spans="1:7">
      <c r="A30" s="558"/>
      <c r="B30" s="558"/>
      <c r="C30" s="558"/>
      <c r="D30" s="558"/>
      <c r="E30" s="558"/>
      <c r="F30" s="558"/>
    </row>
    <row r="31" spans="1:7">
      <c r="A31" s="558"/>
      <c r="B31" s="558"/>
      <c r="C31" s="558"/>
      <c r="D31" s="558"/>
      <c r="E31" s="558"/>
      <c r="F31" s="558"/>
    </row>
    <row r="32" spans="1:7">
      <c r="A32" s="558"/>
      <c r="B32" s="558"/>
      <c r="C32" s="558"/>
      <c r="D32" s="558"/>
      <c r="E32" s="558"/>
      <c r="F32" s="558"/>
    </row>
    <row r="33" spans="1:6">
      <c r="A33" s="558"/>
      <c r="B33" s="558"/>
      <c r="C33" s="558"/>
      <c r="D33" s="558"/>
      <c r="E33" s="558"/>
      <c r="F33" s="558"/>
    </row>
    <row r="34" spans="1:6">
      <c r="A34" s="558"/>
      <c r="B34" s="558"/>
      <c r="C34" s="558"/>
      <c r="D34" s="558"/>
      <c r="E34" s="558"/>
      <c r="F34" s="558"/>
    </row>
    <row r="35" spans="1:6">
      <c r="A35" s="558"/>
      <c r="B35" s="558"/>
      <c r="C35" s="558"/>
      <c r="D35" s="558"/>
      <c r="E35" s="558"/>
      <c r="F35" s="558"/>
    </row>
    <row r="36" spans="1:6">
      <c r="A36" s="558"/>
      <c r="B36" s="558"/>
      <c r="C36" s="558"/>
      <c r="D36" s="558"/>
      <c r="E36" s="558"/>
      <c r="F36" s="558"/>
    </row>
    <row r="37" spans="1:6">
      <c r="A37" s="558"/>
      <c r="B37" s="558"/>
      <c r="C37" s="558"/>
      <c r="D37" s="558"/>
      <c r="E37" s="558"/>
      <c r="F37" s="558"/>
    </row>
  </sheetData>
  <sheetProtection password="CC1A" sheet="1" objects="1" scenarios="1"/>
  <mergeCells count="2">
    <mergeCell ref="A5:G5"/>
    <mergeCell ref="A2:F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showGridLines="0" topLeftCell="A26" zoomScaleNormal="100" zoomScaleSheetLayoutView="85" workbookViewId="0">
      <selection activeCell="D14" sqref="D14"/>
    </sheetView>
  </sheetViews>
  <sheetFormatPr defaultRowHeight="12.75"/>
  <cols>
    <col min="1" max="1" width="6" style="222" customWidth="1"/>
    <col min="2" max="2" width="3.7109375" style="225" customWidth="1"/>
    <col min="3" max="3" width="2.42578125" style="220" customWidth="1"/>
    <col min="4" max="4" width="52.42578125" style="221" customWidth="1"/>
    <col min="5" max="5" width="4.85546875" style="220" customWidth="1"/>
    <col min="6" max="6" width="7.85546875" style="228" customWidth="1"/>
    <col min="7" max="7" width="10" style="230" customWidth="1"/>
    <col min="8" max="8" width="8.7109375" style="226" customWidth="1"/>
    <col min="9" max="9" width="16.28515625" style="226" bestFit="1" customWidth="1"/>
    <col min="10" max="10" width="4" style="220" customWidth="1"/>
    <col min="11" max="16384" width="9.140625" style="220"/>
  </cols>
  <sheetData>
    <row r="1" spans="1:12" ht="20.25" thickTop="1" thickBot="1">
      <c r="A1" s="70" t="s">
        <v>177</v>
      </c>
      <c r="B1" s="71"/>
      <c r="C1" s="72"/>
      <c r="D1" s="75" t="s">
        <v>27</v>
      </c>
    </row>
    <row r="2" spans="1:12" ht="13.5" thickTop="1"/>
    <row r="3" spans="1:12">
      <c r="C3" s="158"/>
      <c r="D3" s="159" t="s">
        <v>255</v>
      </c>
    </row>
    <row r="4" spans="1:12">
      <c r="C4" s="158"/>
      <c r="D4" s="159" t="s">
        <v>256</v>
      </c>
    </row>
    <row r="5" spans="1:12" ht="28.5">
      <c r="C5" s="158" t="s">
        <v>257</v>
      </c>
      <c r="D5" s="159" t="s">
        <v>291</v>
      </c>
    </row>
    <row r="6" spans="1:12" ht="31.5" customHeight="1">
      <c r="C6" s="158" t="s">
        <v>257</v>
      </c>
      <c r="D6" s="159" t="s">
        <v>292</v>
      </c>
    </row>
    <row r="7" spans="1:12" ht="12.75" customHeight="1">
      <c r="C7" s="233"/>
      <c r="D7" s="157"/>
    </row>
    <row r="8" spans="1:12" ht="25.5">
      <c r="F8" s="248" t="s">
        <v>30</v>
      </c>
      <c r="G8" s="253" t="s">
        <v>31</v>
      </c>
      <c r="H8" s="252" t="s">
        <v>32</v>
      </c>
      <c r="I8" s="252" t="s">
        <v>163</v>
      </c>
    </row>
    <row r="9" spans="1:12" ht="63.75">
      <c r="A9" s="222" t="s">
        <v>13</v>
      </c>
      <c r="B9" s="225" t="s">
        <v>2</v>
      </c>
      <c r="D9" s="123" t="s">
        <v>243</v>
      </c>
      <c r="F9" s="229" t="s">
        <v>23</v>
      </c>
      <c r="G9" s="251">
        <v>26.6</v>
      </c>
      <c r="H9" s="448"/>
      <c r="I9" s="226">
        <f>G9*H9</f>
        <v>0</v>
      </c>
      <c r="J9" s="220" t="s">
        <v>164</v>
      </c>
      <c r="L9" s="30"/>
    </row>
    <row r="10" spans="1:12">
      <c r="C10" s="228"/>
      <c r="F10" s="229"/>
    </row>
    <row r="11" spans="1:12" ht="201.75" customHeight="1">
      <c r="A11" s="222" t="s">
        <v>13</v>
      </c>
      <c r="B11" s="225" t="s">
        <v>3</v>
      </c>
      <c r="C11" s="228"/>
      <c r="D11" s="221" t="s">
        <v>244</v>
      </c>
      <c r="F11" s="229"/>
      <c r="G11" s="251"/>
    </row>
    <row r="12" spans="1:12" ht="180" customHeight="1">
      <c r="C12" s="228"/>
      <c r="D12" s="134" t="s">
        <v>182</v>
      </c>
      <c r="F12" s="229"/>
      <c r="G12" s="251"/>
    </row>
    <row r="13" spans="1:12" ht="57" customHeight="1">
      <c r="D13" s="221" t="s">
        <v>280</v>
      </c>
      <c r="F13" s="229" t="s">
        <v>23</v>
      </c>
      <c r="G13" s="251">
        <f>64.69*0.4</f>
        <v>25.88</v>
      </c>
      <c r="H13" s="448"/>
      <c r="I13" s="226">
        <f>G13*H13</f>
        <v>0</v>
      </c>
      <c r="J13" s="220" t="s">
        <v>164</v>
      </c>
    </row>
    <row r="14" spans="1:12">
      <c r="D14" s="559"/>
      <c r="F14" s="229"/>
      <c r="G14" s="251"/>
    </row>
    <row r="15" spans="1:12">
      <c r="D15" s="177" t="s">
        <v>611</v>
      </c>
      <c r="F15" s="229"/>
      <c r="G15" s="251"/>
    </row>
    <row r="16" spans="1:12">
      <c r="D16" s="126"/>
    </row>
    <row r="17" spans="1:10" ht="205.5" customHeight="1">
      <c r="A17" s="222" t="s">
        <v>13</v>
      </c>
      <c r="B17" s="225" t="s">
        <v>4</v>
      </c>
      <c r="D17" s="254" t="s">
        <v>245</v>
      </c>
      <c r="F17" s="229"/>
      <c r="G17" s="251"/>
    </row>
    <row r="18" spans="1:10" ht="162.75" customHeight="1">
      <c r="D18" s="221" t="s">
        <v>183</v>
      </c>
      <c r="F18" s="229"/>
      <c r="G18" s="251"/>
    </row>
    <row r="19" spans="1:10" ht="65.25" customHeight="1">
      <c r="D19" s="221" t="s">
        <v>200</v>
      </c>
      <c r="F19" s="229"/>
      <c r="G19" s="251"/>
    </row>
    <row r="20" spans="1:10" ht="54.75" customHeight="1">
      <c r="D20" s="221" t="s">
        <v>280</v>
      </c>
      <c r="F20" s="229" t="s">
        <v>23</v>
      </c>
      <c r="G20" s="251">
        <v>604.12</v>
      </c>
      <c r="H20" s="448"/>
      <c r="I20" s="226">
        <f>G20*H20</f>
        <v>0</v>
      </c>
      <c r="J20" s="220" t="s">
        <v>164</v>
      </c>
    </row>
    <row r="21" spans="1:10" ht="52.5">
      <c r="D21" s="138" t="s">
        <v>248</v>
      </c>
    </row>
    <row r="22" spans="1:10">
      <c r="D22" s="559"/>
    </row>
    <row r="23" spans="1:10">
      <c r="D23" s="177" t="s">
        <v>611</v>
      </c>
    </row>
    <row r="24" spans="1:10" ht="12.75" customHeight="1">
      <c r="D24" s="129"/>
    </row>
    <row r="25" spans="1:10" ht="254.25" customHeight="1">
      <c r="A25" s="222" t="s">
        <v>13</v>
      </c>
      <c r="B25" s="225" t="s">
        <v>5</v>
      </c>
      <c r="D25" s="254" t="s">
        <v>614</v>
      </c>
    </row>
    <row r="26" spans="1:10" ht="165.75">
      <c r="A26" s="220"/>
      <c r="B26" s="220"/>
      <c r="D26" s="221" t="s">
        <v>183</v>
      </c>
    </row>
    <row r="27" spans="1:10" ht="51">
      <c r="D27" s="221" t="s">
        <v>249</v>
      </c>
      <c r="F27" s="229" t="s">
        <v>22</v>
      </c>
      <c r="G27" s="251">
        <v>77.8</v>
      </c>
      <c r="H27" s="448"/>
      <c r="I27" s="226">
        <f>G27*H27</f>
        <v>0</v>
      </c>
      <c r="J27" s="220" t="s">
        <v>164</v>
      </c>
    </row>
    <row r="28" spans="1:10">
      <c r="D28" s="559"/>
      <c r="F28" s="229"/>
      <c r="G28" s="251"/>
    </row>
    <row r="29" spans="1:10">
      <c r="D29" s="177" t="s">
        <v>611</v>
      </c>
      <c r="F29" s="229"/>
      <c r="G29" s="251"/>
    </row>
    <row r="30" spans="1:10">
      <c r="F30" s="229"/>
      <c r="G30" s="251"/>
    </row>
    <row r="31" spans="1:10" ht="13.5" thickBot="1">
      <c r="A31" s="240"/>
      <c r="B31" s="241"/>
      <c r="C31" s="236"/>
      <c r="D31" s="237"/>
      <c r="E31" s="236"/>
      <c r="F31" s="242"/>
      <c r="G31" s="243"/>
      <c r="H31" s="244"/>
      <c r="I31" s="244"/>
      <c r="J31" s="236"/>
    </row>
    <row r="32" spans="1:10" ht="18.75">
      <c r="A32" s="187" t="s">
        <v>177</v>
      </c>
      <c r="B32" s="49"/>
      <c r="C32" s="49"/>
      <c r="D32" s="235" t="s">
        <v>250</v>
      </c>
      <c r="E32" s="227"/>
      <c r="F32" s="44"/>
      <c r="G32" s="238"/>
      <c r="H32" s="239"/>
      <c r="I32" s="103">
        <f>SUM(I9:I27)</f>
        <v>0</v>
      </c>
      <c r="J32" s="93" t="s">
        <v>164</v>
      </c>
    </row>
    <row r="61" spans="6:6">
      <c r="F61" s="42"/>
    </row>
    <row r="62" spans="6:6">
      <c r="F62" s="42"/>
    </row>
    <row r="63" spans="6:6">
      <c r="F63" s="42"/>
    </row>
    <row r="64" spans="6:6">
      <c r="F64" s="42"/>
    </row>
    <row r="65" spans="6:6">
      <c r="F65" s="42"/>
    </row>
    <row r="66" spans="6:6">
      <c r="F66" s="42"/>
    </row>
    <row r="67" spans="6:6">
      <c r="F67" s="42"/>
    </row>
    <row r="75" spans="6:6">
      <c r="F75" s="42"/>
    </row>
    <row r="94" spans="6:6">
      <c r="F94" s="42"/>
    </row>
    <row r="95" spans="6:6">
      <c r="F95" s="42"/>
    </row>
  </sheetData>
  <sheetProtection password="CC1A" sheet="1" objects="1" scenarios="1"/>
  <phoneticPr fontId="0" type="noConversion"/>
  <pageMargins left="0.74803149606299213" right="0.74803149606299213" top="0.98425196850393704" bottom="0.98425196850393704" header="0.51181102362204722" footer="0.51181102362204722"/>
  <pageSetup paperSize="9" scale="74" fitToHeight="3" orientation="portrait" r:id="rId1"/>
  <headerFooter alignWithMargins="0"/>
  <rowBreaks count="1" manualBreakCount="1">
    <brk id="17"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8"/>
  <sheetViews>
    <sheetView showGridLines="0" topLeftCell="A16" zoomScaleNormal="100" zoomScaleSheetLayoutView="85" workbookViewId="0">
      <selection activeCell="G26" sqref="G26"/>
    </sheetView>
  </sheetViews>
  <sheetFormatPr defaultRowHeight="12.75"/>
  <cols>
    <col min="1" max="1" width="4.140625" style="222" customWidth="1"/>
    <col min="2" max="2" width="3.7109375" style="225" customWidth="1"/>
    <col min="3" max="3" width="2.42578125" style="220" customWidth="1"/>
    <col min="4" max="4" width="56.7109375" style="221" customWidth="1"/>
    <col min="5" max="5" width="4.85546875" style="220" customWidth="1"/>
    <col min="6" max="6" width="7.85546875" style="228" customWidth="1"/>
    <col min="7" max="7" width="10" style="230" customWidth="1"/>
    <col min="8" max="8" width="8.7109375" style="226" customWidth="1"/>
    <col min="9" max="9" width="9.140625" style="226" customWidth="1"/>
    <col min="10" max="10" width="4" style="220" customWidth="1"/>
    <col min="11" max="16384" width="9.140625" style="220"/>
  </cols>
  <sheetData>
    <row r="1" spans="1:10" ht="18.75">
      <c r="A1" s="231" t="s">
        <v>178</v>
      </c>
      <c r="B1" s="232"/>
      <c r="C1" s="233"/>
      <c r="D1" s="247" t="s">
        <v>28</v>
      </c>
    </row>
    <row r="3" spans="1:10" ht="25.5">
      <c r="F3" s="248" t="s">
        <v>30</v>
      </c>
      <c r="G3" s="253" t="s">
        <v>31</v>
      </c>
      <c r="H3" s="252" t="s">
        <v>32</v>
      </c>
      <c r="I3" s="252" t="s">
        <v>163</v>
      </c>
    </row>
    <row r="4" spans="1:10">
      <c r="B4" s="223"/>
      <c r="E4" s="224"/>
      <c r="F4" s="229"/>
      <c r="G4" s="251"/>
    </row>
    <row r="5" spans="1:10" ht="90" customHeight="1">
      <c r="A5" s="222" t="s">
        <v>14</v>
      </c>
      <c r="B5" s="225" t="s">
        <v>2</v>
      </c>
      <c r="D5" s="254" t="s">
        <v>281</v>
      </c>
      <c r="F5" s="229" t="s">
        <v>22</v>
      </c>
      <c r="G5" s="251">
        <v>126.67</v>
      </c>
      <c r="H5" s="448"/>
      <c r="I5" s="226">
        <f>G5*H5</f>
        <v>0</v>
      </c>
      <c r="J5" s="220" t="s">
        <v>164</v>
      </c>
    </row>
    <row r="6" spans="1:10">
      <c r="G6" s="251"/>
    </row>
    <row r="7" spans="1:10" ht="204">
      <c r="A7" s="222" t="s">
        <v>14</v>
      </c>
      <c r="B7" s="223" t="s">
        <v>3</v>
      </c>
      <c r="D7" s="76" t="s">
        <v>582</v>
      </c>
      <c r="E7" s="224"/>
      <c r="F7" s="229" t="s">
        <v>22</v>
      </c>
      <c r="G7" s="251">
        <v>162.44999999999999</v>
      </c>
      <c r="H7" s="448"/>
      <c r="I7" s="226">
        <f>G7*H7</f>
        <v>0</v>
      </c>
      <c r="J7" s="220" t="s">
        <v>164</v>
      </c>
    </row>
    <row r="8" spans="1:10" ht="12.75" customHeight="1">
      <c r="G8" s="251"/>
    </row>
    <row r="9" spans="1:10" ht="102.75" customHeight="1">
      <c r="A9" s="222" t="s">
        <v>14</v>
      </c>
      <c r="B9" s="223" t="s">
        <v>4</v>
      </c>
      <c r="D9" s="76" t="s">
        <v>265</v>
      </c>
      <c r="E9" s="224"/>
      <c r="F9" s="229" t="s">
        <v>22</v>
      </c>
      <c r="G9" s="251">
        <v>32.78</v>
      </c>
      <c r="H9" s="448"/>
      <c r="I9" s="226">
        <f>G9*H9</f>
        <v>0</v>
      </c>
      <c r="J9" s="220" t="s">
        <v>164</v>
      </c>
    </row>
    <row r="10" spans="1:10" ht="12.75" customHeight="1">
      <c r="G10" s="251"/>
    </row>
    <row r="11" spans="1:10" ht="87.75" customHeight="1">
      <c r="A11" s="222" t="s">
        <v>14</v>
      </c>
      <c r="B11" s="225" t="s">
        <v>5</v>
      </c>
      <c r="D11" s="179" t="s">
        <v>263</v>
      </c>
      <c r="F11" s="229" t="s">
        <v>22</v>
      </c>
      <c r="G11" s="251">
        <v>9.84</v>
      </c>
      <c r="H11" s="448"/>
      <c r="I11" s="226">
        <f>G11*H11</f>
        <v>0</v>
      </c>
      <c r="J11" s="220" t="s">
        <v>164</v>
      </c>
    </row>
    <row r="12" spans="1:10" ht="12.75" customHeight="1">
      <c r="G12" s="251"/>
    </row>
    <row r="13" spans="1:10" ht="89.25" customHeight="1">
      <c r="A13" s="222" t="s">
        <v>14</v>
      </c>
      <c r="B13" s="223" t="s">
        <v>6</v>
      </c>
      <c r="D13" s="179" t="s">
        <v>282</v>
      </c>
      <c r="E13" s="224"/>
      <c r="F13" s="229" t="s">
        <v>22</v>
      </c>
      <c r="G13" s="251">
        <v>44.1</v>
      </c>
      <c r="H13" s="448"/>
      <c r="I13" s="226">
        <f>G13*H13</f>
        <v>0</v>
      </c>
      <c r="J13" s="220" t="s">
        <v>164</v>
      </c>
    </row>
    <row r="14" spans="1:10" ht="12.75" customHeight="1">
      <c r="G14" s="251"/>
    </row>
    <row r="15" spans="1:10" ht="76.5" customHeight="1">
      <c r="A15" s="222" t="s">
        <v>14</v>
      </c>
      <c r="B15" s="223" t="s">
        <v>7</v>
      </c>
      <c r="D15" s="179" t="s">
        <v>581</v>
      </c>
      <c r="E15" s="224"/>
      <c r="F15" s="229" t="s">
        <v>15</v>
      </c>
      <c r="G15" s="251">
        <v>1</v>
      </c>
      <c r="H15" s="448"/>
      <c r="I15" s="226">
        <f>G15*H15</f>
        <v>0</v>
      </c>
      <c r="J15" s="220" t="s">
        <v>164</v>
      </c>
    </row>
    <row r="16" spans="1:10" ht="12.75" customHeight="1">
      <c r="G16" s="251"/>
    </row>
    <row r="17" spans="1:10" ht="80.25" customHeight="1">
      <c r="A17" s="222" t="s">
        <v>14</v>
      </c>
      <c r="B17" s="223" t="s">
        <v>8</v>
      </c>
      <c r="D17" s="254" t="s">
        <v>283</v>
      </c>
      <c r="E17" s="224"/>
      <c r="F17" s="229" t="s">
        <v>22</v>
      </c>
      <c r="G17" s="251">
        <v>19.82</v>
      </c>
      <c r="H17" s="448"/>
      <c r="I17" s="226">
        <f>G17*H17</f>
        <v>0</v>
      </c>
      <c r="J17" s="220" t="s">
        <v>164</v>
      </c>
    </row>
    <row r="18" spans="1:10" ht="12.75" customHeight="1">
      <c r="F18" s="229"/>
      <c r="G18" s="251"/>
    </row>
    <row r="19" spans="1:10" ht="102">
      <c r="A19" s="222" t="s">
        <v>14</v>
      </c>
      <c r="B19" s="225" t="s">
        <v>13</v>
      </c>
      <c r="D19" s="254" t="s">
        <v>264</v>
      </c>
      <c r="F19" s="229" t="s">
        <v>15</v>
      </c>
      <c r="G19" s="251">
        <v>10</v>
      </c>
      <c r="H19" s="448"/>
      <c r="I19" s="226">
        <f>G19*H19</f>
        <v>0</v>
      </c>
      <c r="J19" s="220" t="s">
        <v>164</v>
      </c>
    </row>
    <row r="20" spans="1:10">
      <c r="A20" s="218"/>
      <c r="B20" s="180"/>
      <c r="C20" s="246"/>
      <c r="D20" s="139"/>
      <c r="E20" s="246"/>
      <c r="F20" s="181"/>
      <c r="G20" s="219"/>
      <c r="H20" s="216"/>
      <c r="I20" s="216"/>
      <c r="J20" s="246"/>
    </row>
    <row r="21" spans="1:10" s="246" customFormat="1" ht="63.75">
      <c r="A21" s="218" t="s">
        <v>14</v>
      </c>
      <c r="B21" s="180" t="s">
        <v>14</v>
      </c>
      <c r="D21" s="254" t="s">
        <v>284</v>
      </c>
      <c r="F21" s="229" t="s">
        <v>22</v>
      </c>
      <c r="G21" s="251">
        <v>63.2</v>
      </c>
      <c r="H21" s="448"/>
      <c r="I21" s="226">
        <f>G21*H21</f>
        <v>0</v>
      </c>
      <c r="J21" s="220" t="s">
        <v>164</v>
      </c>
    </row>
    <row r="22" spans="1:10" ht="13.5" thickBot="1">
      <c r="A22" s="240"/>
      <c r="B22" s="241"/>
      <c r="C22" s="236"/>
      <c r="D22" s="237"/>
      <c r="E22" s="236"/>
      <c r="F22" s="242"/>
      <c r="G22" s="243"/>
      <c r="H22" s="244"/>
      <c r="I22" s="244"/>
      <c r="J22" s="236"/>
    </row>
    <row r="23" spans="1:10" ht="21" customHeight="1">
      <c r="A23" s="231" t="s">
        <v>178</v>
      </c>
      <c r="B23" s="232"/>
      <c r="C23" s="235"/>
      <c r="D23" s="235" t="s">
        <v>197</v>
      </c>
      <c r="E23" s="227"/>
      <c r="F23" s="234"/>
      <c r="G23" s="238"/>
      <c r="H23" s="239"/>
      <c r="I23" s="239">
        <f>SUM(I4:I22)</f>
        <v>0</v>
      </c>
      <c r="J23" s="249" t="s">
        <v>164</v>
      </c>
    </row>
    <row r="24" spans="1:10">
      <c r="A24" s="220"/>
      <c r="B24" s="220"/>
    </row>
    <row r="25" spans="1:10">
      <c r="A25" s="220"/>
      <c r="B25" s="220"/>
    </row>
    <row r="26" spans="1:10">
      <c r="A26" s="220"/>
      <c r="B26" s="220"/>
    </row>
    <row r="27" spans="1:10">
      <c r="A27" s="220"/>
      <c r="B27" s="220"/>
    </row>
    <row r="28" spans="1:10">
      <c r="A28" s="220"/>
      <c r="B28" s="220"/>
    </row>
    <row r="29" spans="1:10">
      <c r="A29" s="220"/>
      <c r="B29" s="220"/>
    </row>
    <row r="31" spans="1:10">
      <c r="A31" s="220"/>
      <c r="B31" s="220"/>
    </row>
    <row r="32" spans="1:10">
      <c r="A32" s="220"/>
      <c r="B32" s="220"/>
    </row>
    <row r="64" spans="6:6">
      <c r="F64" s="42"/>
    </row>
    <row r="65" spans="6:6">
      <c r="F65" s="42"/>
    </row>
    <row r="66" spans="6:6">
      <c r="F66" s="42"/>
    </row>
    <row r="67" spans="6:6">
      <c r="F67" s="42"/>
    </row>
    <row r="68" spans="6:6">
      <c r="F68" s="42"/>
    </row>
    <row r="69" spans="6:6">
      <c r="F69" s="42"/>
    </row>
    <row r="70" spans="6:6">
      <c r="F70" s="42"/>
    </row>
    <row r="78" spans="6:6">
      <c r="F78" s="42"/>
    </row>
    <row r="97" spans="6:6">
      <c r="F97" s="42"/>
    </row>
    <row r="98" spans="6:6">
      <c r="F98" s="42"/>
    </row>
  </sheetData>
  <sheetProtection password="CC1A" sheet="1" objects="1" scenarios="1"/>
  <phoneticPr fontId="0" type="noConversion"/>
  <pageMargins left="0.74803149606299213" right="0.74803149606299213" top="0.98425196850393704" bottom="0.98425196850393704" header="0.51181102362204722" footer="0.51181102362204722"/>
  <pageSetup paperSize="9" scale="61" fitToHeight="3"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
  <sheetViews>
    <sheetView showGridLines="0" zoomScaleNormal="100" zoomScaleSheetLayoutView="100" workbookViewId="0">
      <selection activeCell="G10" sqref="G10"/>
    </sheetView>
  </sheetViews>
  <sheetFormatPr defaultRowHeight="12.75"/>
  <cols>
    <col min="1" max="1" width="4.140625" style="204" customWidth="1"/>
    <col min="2" max="2" width="3.7109375" style="204" customWidth="1"/>
    <col min="3" max="3" width="2.42578125" style="204" customWidth="1"/>
    <col min="4" max="4" width="56.7109375" style="204" customWidth="1"/>
    <col min="5" max="5" width="4.85546875" style="204" customWidth="1"/>
    <col min="6" max="6" width="7.85546875" style="204" customWidth="1"/>
    <col min="7" max="7" width="10" style="15" customWidth="1"/>
    <col min="8" max="8" width="8.7109375" style="15" customWidth="1"/>
    <col min="9" max="9" width="9.140625" style="15"/>
    <col min="10" max="10" width="4" style="204" customWidth="1"/>
    <col min="11" max="16384" width="9.140625" style="204"/>
  </cols>
  <sheetData>
    <row r="1" spans="1:10" ht="19.5" customHeight="1">
      <c r="A1" s="231" t="s">
        <v>179</v>
      </c>
      <c r="B1" s="232"/>
      <c r="C1" s="233"/>
      <c r="D1" s="247" t="s">
        <v>173</v>
      </c>
      <c r="E1" s="220"/>
      <c r="F1" s="228"/>
      <c r="G1" s="230"/>
      <c r="H1" s="226"/>
      <c r="I1" s="226"/>
      <c r="J1" s="220"/>
    </row>
    <row r="2" spans="1:10">
      <c r="A2" s="222"/>
      <c r="B2" s="225"/>
      <c r="C2" s="220"/>
      <c r="D2" s="221"/>
      <c r="E2" s="220"/>
      <c r="F2" s="228"/>
      <c r="G2" s="230"/>
      <c r="H2" s="226"/>
      <c r="I2" s="226"/>
      <c r="J2" s="220"/>
    </row>
    <row r="3" spans="1:10" ht="25.5">
      <c r="A3" s="222"/>
      <c r="B3" s="225"/>
      <c r="C3" s="220"/>
      <c r="D3" s="221"/>
      <c r="E3" s="220"/>
      <c r="F3" s="248" t="s">
        <v>30</v>
      </c>
      <c r="G3" s="253" t="s">
        <v>31</v>
      </c>
      <c r="H3" s="252" t="s">
        <v>32</v>
      </c>
      <c r="I3" s="252" t="s">
        <v>163</v>
      </c>
      <c r="J3" s="220"/>
    </row>
    <row r="4" spans="1:10" ht="68.25" customHeight="1">
      <c r="A4" s="222" t="s">
        <v>170</v>
      </c>
      <c r="B4" s="223" t="s">
        <v>2</v>
      </c>
      <c r="C4" s="220"/>
      <c r="D4" s="76" t="s">
        <v>285</v>
      </c>
      <c r="E4" s="224"/>
      <c r="F4" s="229" t="s">
        <v>15</v>
      </c>
      <c r="G4" s="251">
        <v>20</v>
      </c>
      <c r="H4" s="448"/>
      <c r="I4" s="226">
        <f>G4*H4</f>
        <v>0</v>
      </c>
      <c r="J4" s="220" t="s">
        <v>164</v>
      </c>
    </row>
    <row r="5" spans="1:10" ht="13.5" thickBot="1">
      <c r="A5" s="240"/>
      <c r="B5" s="241"/>
      <c r="C5" s="236"/>
      <c r="D5" s="237"/>
      <c r="E5" s="236"/>
      <c r="F5" s="242"/>
      <c r="G5" s="243"/>
      <c r="H5" s="244"/>
      <c r="I5" s="244"/>
      <c r="J5" s="236"/>
    </row>
    <row r="6" spans="1:10" ht="18.75">
      <c r="A6" s="231" t="s">
        <v>179</v>
      </c>
      <c r="B6" s="232"/>
      <c r="C6" s="235"/>
      <c r="D6" s="235" t="s">
        <v>196</v>
      </c>
      <c r="E6" s="227"/>
      <c r="F6" s="234"/>
      <c r="G6" s="238"/>
      <c r="H6" s="239"/>
      <c r="I6" s="239">
        <f>SUM(I4:I4)</f>
        <v>0</v>
      </c>
      <c r="J6" s="249" t="s">
        <v>164</v>
      </c>
    </row>
    <row r="7" spans="1:10">
      <c r="A7" s="220"/>
      <c r="B7" s="220"/>
      <c r="C7" s="220"/>
      <c r="D7" s="221"/>
      <c r="E7" s="220"/>
      <c r="F7" s="228"/>
      <c r="G7" s="230"/>
      <c r="H7" s="226"/>
      <c r="I7" s="226"/>
      <c r="J7" s="220"/>
    </row>
  </sheetData>
  <sheetProtection password="CC1A" sheet="1" objects="1" scenarios="1"/>
  <pageMargins left="0.70866141732283472" right="0.70866141732283472" top="0.74803149606299213" bottom="0.74803149606299213" header="0.31496062992125984" footer="0.31496062992125984"/>
  <pageSetup paperSize="9" scale="79" fitToHeight="4" orientation="portrait" horizontalDpi="4294967293" verticalDpi="4294967293"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zoomScaleNormal="100" zoomScaleSheetLayoutView="100" workbookViewId="0">
      <selection activeCell="H16" sqref="H16"/>
    </sheetView>
  </sheetViews>
  <sheetFormatPr defaultRowHeight="12.75"/>
  <cols>
    <col min="1" max="1" width="4.140625" style="204" bestFit="1" customWidth="1"/>
    <col min="2" max="2" width="2.42578125" style="204" bestFit="1" customWidth="1"/>
    <col min="3" max="3" width="2.7109375" style="204" customWidth="1"/>
    <col min="4" max="4" width="52.42578125" style="204" bestFit="1" customWidth="1"/>
    <col min="5" max="5" width="4" style="204" customWidth="1"/>
    <col min="6" max="6" width="7.140625" style="204" bestFit="1" customWidth="1"/>
    <col min="7" max="7" width="7.28515625" style="204" bestFit="1" customWidth="1"/>
    <col min="8" max="8" width="8.140625" style="204" bestFit="1" customWidth="1"/>
    <col min="9" max="9" width="8.85546875" style="204" bestFit="1" customWidth="1"/>
    <col min="10" max="10" width="2.85546875" style="204" bestFit="1" customWidth="1"/>
    <col min="11" max="16384" width="9.140625" style="204"/>
  </cols>
  <sheetData>
    <row r="1" spans="1:10" ht="18.75">
      <c r="A1" s="231" t="s">
        <v>252</v>
      </c>
      <c r="B1" s="232"/>
      <c r="C1" s="233"/>
      <c r="D1" s="247" t="s">
        <v>296</v>
      </c>
      <c r="E1" s="220"/>
      <c r="F1" s="228"/>
      <c r="G1" s="230"/>
      <c r="H1" s="226"/>
      <c r="I1" s="226"/>
      <c r="J1" s="220"/>
    </row>
    <row r="2" spans="1:10">
      <c r="A2" s="222"/>
      <c r="B2" s="225"/>
      <c r="C2" s="220"/>
      <c r="D2" s="221"/>
      <c r="E2" s="220"/>
      <c r="F2" s="228"/>
      <c r="G2" s="230"/>
      <c r="H2" s="226"/>
      <c r="I2" s="226"/>
      <c r="J2" s="220"/>
    </row>
    <row r="3" spans="1:10" ht="25.5">
      <c r="A3" s="222"/>
      <c r="B3" s="225"/>
      <c r="C3" s="220"/>
      <c r="D3" s="221"/>
      <c r="E3" s="220"/>
      <c r="F3" s="248" t="s">
        <v>30</v>
      </c>
      <c r="G3" s="253" t="s">
        <v>31</v>
      </c>
      <c r="H3" s="252" t="s">
        <v>32</v>
      </c>
      <c r="I3" s="252" t="s">
        <v>163</v>
      </c>
      <c r="J3" s="220"/>
    </row>
    <row r="4" spans="1:10" ht="79.5">
      <c r="A4" s="222" t="s">
        <v>171</v>
      </c>
      <c r="B4" s="223" t="s">
        <v>2</v>
      </c>
      <c r="C4" s="220"/>
      <c r="D4" s="255" t="s">
        <v>586</v>
      </c>
      <c r="E4" s="224"/>
      <c r="F4" s="229" t="s">
        <v>297</v>
      </c>
      <c r="G4" s="251">
        <f>101.03*0.2</f>
        <v>20.21</v>
      </c>
      <c r="H4" s="448"/>
      <c r="I4" s="226">
        <f>G4*H4</f>
        <v>0</v>
      </c>
      <c r="J4" s="220" t="s">
        <v>164</v>
      </c>
    </row>
    <row r="5" spans="1:10">
      <c r="A5" s="222"/>
      <c r="B5" s="223"/>
      <c r="C5" s="220"/>
      <c r="D5" s="221"/>
      <c r="E5" s="224"/>
      <c r="F5" s="229"/>
      <c r="G5" s="251"/>
      <c r="H5" s="226"/>
      <c r="I5" s="226"/>
      <c r="J5" s="220"/>
    </row>
    <row r="6" spans="1:10" ht="79.5">
      <c r="A6" s="222" t="s">
        <v>171</v>
      </c>
      <c r="B6" s="223" t="s">
        <v>3</v>
      </c>
      <c r="C6" s="220"/>
      <c r="D6" s="254" t="s">
        <v>587</v>
      </c>
      <c r="E6" s="224"/>
      <c r="F6" s="229" t="s">
        <v>297</v>
      </c>
      <c r="G6" s="251">
        <f>101.03*0.2</f>
        <v>20.21</v>
      </c>
      <c r="H6" s="448"/>
      <c r="I6" s="226">
        <f t="shared" ref="I6:I8" si="0">G6*H6</f>
        <v>0</v>
      </c>
      <c r="J6" s="220" t="s">
        <v>164</v>
      </c>
    </row>
    <row r="7" spans="1:10">
      <c r="A7" s="222"/>
      <c r="B7" s="223"/>
      <c r="C7" s="220"/>
      <c r="D7" s="221"/>
      <c r="E7" s="224"/>
      <c r="F7" s="229"/>
      <c r="G7" s="251"/>
      <c r="H7" s="226"/>
      <c r="I7" s="226"/>
      <c r="J7" s="220"/>
    </row>
    <row r="8" spans="1:10" ht="69" customHeight="1">
      <c r="A8" s="222" t="s">
        <v>171</v>
      </c>
      <c r="B8" s="223" t="s">
        <v>4</v>
      </c>
      <c r="C8" s="220"/>
      <c r="D8" s="254" t="s">
        <v>588</v>
      </c>
      <c r="E8" s="224"/>
      <c r="F8" s="229" t="s">
        <v>297</v>
      </c>
      <c r="G8" s="251">
        <f>101.03*0.1</f>
        <v>10.1</v>
      </c>
      <c r="H8" s="448"/>
      <c r="I8" s="226">
        <f t="shared" si="0"/>
        <v>0</v>
      </c>
      <c r="J8" s="220" t="s">
        <v>164</v>
      </c>
    </row>
    <row r="9" spans="1:10" ht="13.5" thickBot="1">
      <c r="A9" s="240"/>
      <c r="B9" s="241"/>
      <c r="C9" s="236"/>
      <c r="D9" s="237"/>
      <c r="E9" s="236"/>
      <c r="F9" s="242"/>
      <c r="G9" s="243"/>
      <c r="H9" s="244"/>
      <c r="I9" s="244"/>
      <c r="J9" s="236"/>
    </row>
    <row r="10" spans="1:10" ht="18.75">
      <c r="A10" s="231" t="s">
        <v>252</v>
      </c>
      <c r="B10" s="232"/>
      <c r="C10" s="235"/>
      <c r="D10" s="235" t="s">
        <v>298</v>
      </c>
      <c r="E10" s="227"/>
      <c r="F10" s="234"/>
      <c r="G10" s="238"/>
      <c r="H10" s="239"/>
      <c r="I10" s="239">
        <f>SUM(I4:I8)</f>
        <v>0</v>
      </c>
      <c r="J10" s="249" t="s">
        <v>164</v>
      </c>
    </row>
  </sheetData>
  <sheetProtection password="CC1A" sheet="1" objects="1" scenarios="1"/>
  <pageMargins left="0.7" right="0.7" top="0.75" bottom="0.75" header="0.3" footer="0.3"/>
  <pageSetup paperSize="9" scale="8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
  <sheetViews>
    <sheetView showGridLines="0" topLeftCell="A6" zoomScaleNormal="100" zoomScaleSheetLayoutView="110" workbookViewId="0">
      <selection activeCell="H23" sqref="H23"/>
    </sheetView>
  </sheetViews>
  <sheetFormatPr defaultRowHeight="12.75"/>
  <cols>
    <col min="1" max="1" width="4.140625" style="222" customWidth="1"/>
    <col min="2" max="2" width="3.7109375" style="223" customWidth="1"/>
    <col min="3" max="3" width="2.42578125" style="220" customWidth="1"/>
    <col min="4" max="4" width="56.7109375" style="221" customWidth="1"/>
    <col min="5" max="5" width="4.85546875" style="224" customWidth="1"/>
    <col min="6" max="6" width="7.85546875" style="42" customWidth="1"/>
    <col min="7" max="7" width="10" style="230" customWidth="1"/>
    <col min="8" max="8" width="8.7109375" style="226" customWidth="1"/>
    <col min="9" max="9" width="11.5703125" style="226" customWidth="1"/>
    <col min="10" max="10" width="4" style="220" customWidth="1"/>
    <col min="11" max="16384" width="9.140625" style="220"/>
  </cols>
  <sheetData>
    <row r="1" spans="1:12" ht="20.25" thickTop="1" thickBot="1">
      <c r="A1" s="70" t="s">
        <v>580</v>
      </c>
      <c r="B1" s="71"/>
      <c r="C1" s="72"/>
      <c r="D1" s="75" t="s">
        <v>29</v>
      </c>
    </row>
    <row r="2" spans="1:12" ht="13.5" thickTop="1"/>
    <row r="3" spans="1:12" ht="32.25" customHeight="1">
      <c r="F3" s="78" t="s">
        <v>30</v>
      </c>
      <c r="G3" s="104" t="s">
        <v>31</v>
      </c>
      <c r="H3" s="105" t="s">
        <v>162</v>
      </c>
      <c r="I3" s="105" t="s">
        <v>165</v>
      </c>
    </row>
    <row r="4" spans="1:12" ht="114" customHeight="1">
      <c r="A4" s="222" t="s">
        <v>172</v>
      </c>
      <c r="B4" s="223" t="s">
        <v>2</v>
      </c>
      <c r="D4" s="221" t="s">
        <v>246</v>
      </c>
      <c r="F4" s="229" t="s">
        <v>23</v>
      </c>
      <c r="G4" s="251">
        <v>725.88</v>
      </c>
      <c r="H4" s="448"/>
      <c r="I4" s="226">
        <f>G4*H4</f>
        <v>0</v>
      </c>
      <c r="J4" s="246" t="s">
        <v>164</v>
      </c>
      <c r="K4" s="148"/>
    </row>
    <row r="6" spans="1:12" ht="51">
      <c r="A6" s="222" t="s">
        <v>172</v>
      </c>
      <c r="B6" s="225" t="s">
        <v>3</v>
      </c>
      <c r="D6" s="123" t="s">
        <v>286</v>
      </c>
      <c r="E6" s="220"/>
      <c r="F6" s="229" t="s">
        <v>23</v>
      </c>
      <c r="G6" s="251">
        <v>26.6</v>
      </c>
      <c r="H6" s="448"/>
      <c r="I6" s="226">
        <f>G6*H6</f>
        <v>0</v>
      </c>
      <c r="J6" s="220" t="s">
        <v>164</v>
      </c>
      <c r="L6" s="163"/>
    </row>
    <row r="7" spans="1:12" ht="15" customHeight="1">
      <c r="B7" s="225"/>
      <c r="D7" s="123"/>
      <c r="E7" s="220"/>
      <c r="F7" s="229"/>
      <c r="G7" s="251"/>
      <c r="L7" s="30"/>
    </row>
    <row r="8" spans="1:12" ht="41.25" customHeight="1">
      <c r="A8" s="222" t="s">
        <v>172</v>
      </c>
      <c r="B8" s="223" t="s">
        <v>4</v>
      </c>
      <c r="D8" s="254" t="s">
        <v>287</v>
      </c>
      <c r="F8" s="229" t="s">
        <v>23</v>
      </c>
      <c r="G8" s="251">
        <v>181.66</v>
      </c>
      <c r="H8" s="448"/>
      <c r="I8" s="226">
        <f>G8*H8</f>
        <v>0</v>
      </c>
      <c r="J8" s="220" t="s">
        <v>164</v>
      </c>
    </row>
    <row r="9" spans="1:12">
      <c r="F9" s="229"/>
      <c r="G9" s="251"/>
    </row>
    <row r="10" spans="1:12" ht="54.75" customHeight="1">
      <c r="A10" s="222" t="s">
        <v>172</v>
      </c>
      <c r="B10" s="223" t="s">
        <v>5</v>
      </c>
      <c r="D10" s="254" t="s">
        <v>288</v>
      </c>
      <c r="F10" s="229" t="s">
        <v>22</v>
      </c>
      <c r="G10" s="251">
        <v>3.5</v>
      </c>
      <c r="H10" s="448"/>
      <c r="I10" s="226">
        <f>G10*H10</f>
        <v>0</v>
      </c>
      <c r="J10" s="220" t="s">
        <v>164</v>
      </c>
    </row>
    <row r="11" spans="1:12">
      <c r="A11" s="218"/>
      <c r="B11" s="217"/>
      <c r="C11" s="246"/>
      <c r="D11" s="139"/>
      <c r="E11" s="140"/>
      <c r="F11" s="141"/>
      <c r="G11" s="219"/>
      <c r="H11" s="216"/>
      <c r="I11" s="216"/>
    </row>
    <row r="12" spans="1:12" ht="39.75" customHeight="1">
      <c r="A12" s="218" t="s">
        <v>172</v>
      </c>
      <c r="B12" s="217" t="s">
        <v>6</v>
      </c>
      <c r="C12" s="246"/>
      <c r="D12" s="142" t="s">
        <v>251</v>
      </c>
      <c r="E12" s="140"/>
      <c r="F12" s="116" t="s">
        <v>15</v>
      </c>
      <c r="G12" s="121">
        <v>1</v>
      </c>
      <c r="H12" s="449"/>
      <c r="I12" s="216">
        <f>G12*H12</f>
        <v>0</v>
      </c>
      <c r="J12" s="220" t="s">
        <v>164</v>
      </c>
    </row>
    <row r="13" spans="1:12" ht="51">
      <c r="A13" s="222" t="s">
        <v>172</v>
      </c>
      <c r="B13" s="223" t="s">
        <v>7</v>
      </c>
      <c r="D13" s="178" t="s">
        <v>289</v>
      </c>
      <c r="F13" s="229" t="s">
        <v>15</v>
      </c>
      <c r="G13" s="251">
        <v>9</v>
      </c>
      <c r="H13" s="448"/>
      <c r="I13" s="226">
        <f>G13*H13</f>
        <v>0</v>
      </c>
      <c r="J13" s="220" t="s">
        <v>164</v>
      </c>
    </row>
    <row r="14" spans="1:12">
      <c r="F14" s="229"/>
      <c r="G14" s="251"/>
    </row>
    <row r="15" spans="1:12" ht="45">
      <c r="A15" s="222" t="s">
        <v>172</v>
      </c>
      <c r="B15" s="223" t="s">
        <v>8</v>
      </c>
      <c r="D15" s="254" t="s">
        <v>290</v>
      </c>
      <c r="F15" s="229" t="s">
        <v>22</v>
      </c>
      <c r="G15" s="251">
        <v>20.55</v>
      </c>
      <c r="H15" s="448"/>
      <c r="I15" s="226">
        <f>G15*H15</f>
        <v>0</v>
      </c>
      <c r="J15" s="220" t="s">
        <v>164</v>
      </c>
    </row>
    <row r="16" spans="1:12" ht="13.5" thickBot="1">
      <c r="A16" s="240"/>
      <c r="B16" s="210"/>
      <c r="C16" s="236"/>
      <c r="D16" s="143"/>
      <c r="E16" s="211"/>
      <c r="F16" s="144"/>
      <c r="G16" s="145"/>
      <c r="H16" s="146"/>
      <c r="I16" s="244"/>
      <c r="J16" s="236"/>
    </row>
    <row r="17" spans="1:10" ht="18.75">
      <c r="A17" s="187" t="s">
        <v>580</v>
      </c>
      <c r="B17" s="49"/>
      <c r="C17" s="49"/>
      <c r="D17" s="235" t="s">
        <v>195</v>
      </c>
      <c r="E17" s="227"/>
      <c r="F17" s="44"/>
      <c r="G17" s="238"/>
      <c r="H17" s="239"/>
      <c r="I17" s="103">
        <f>SUM(I4:I15)</f>
        <v>0</v>
      </c>
      <c r="J17" s="93" t="s">
        <v>164</v>
      </c>
    </row>
  </sheetData>
  <sheetProtection password="CC1A" sheet="1" objects="1" scenarios="1"/>
  <phoneticPr fontId="0" type="noConversion"/>
  <pageMargins left="0.74803149606299213" right="0.74803149606299213" top="0.98425196850393704" bottom="0.98425196850393704" header="0.51181102362204722" footer="0.51181102362204722"/>
  <pageSetup paperSize="9" scale="77" fitToHeight="3"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workbookViewId="0">
      <selection activeCell="G16" sqref="G16"/>
    </sheetView>
  </sheetViews>
  <sheetFormatPr defaultRowHeight="12.75"/>
  <cols>
    <col min="1" max="1" width="4" style="3" customWidth="1"/>
    <col min="2" max="2" width="4" style="4" customWidth="1"/>
    <col min="3" max="3" width="3" customWidth="1"/>
    <col min="4" max="4" width="38.7109375" style="5" customWidth="1"/>
    <col min="5" max="5" width="5" style="1" customWidth="1"/>
    <col min="6" max="6" width="12" customWidth="1"/>
    <col min="7" max="7" width="10.42578125" customWidth="1"/>
    <col min="8" max="8" width="12" customWidth="1"/>
  </cols>
  <sheetData>
    <row r="1" spans="1:8">
      <c r="A1" s="22"/>
      <c r="B1" s="6"/>
      <c r="C1" s="7"/>
      <c r="D1" s="23"/>
    </row>
    <row r="3" spans="1:8">
      <c r="F3" s="13"/>
      <c r="G3" s="13"/>
      <c r="H3" s="13"/>
    </row>
    <row r="4" spans="1:8">
      <c r="F4" s="13"/>
      <c r="G4" s="15"/>
      <c r="H4" s="15"/>
    </row>
    <row r="5" spans="1:8">
      <c r="F5" s="13"/>
      <c r="G5" s="15"/>
      <c r="H5" s="15"/>
    </row>
    <row r="6" spans="1:8">
      <c r="F6" s="17"/>
      <c r="G6" s="15"/>
      <c r="H6" s="15"/>
    </row>
    <row r="7" spans="1:8">
      <c r="F7" s="13"/>
      <c r="G7" s="15"/>
      <c r="H7" s="15"/>
    </row>
    <row r="8" spans="1:8">
      <c r="F8" s="13"/>
      <c r="G8" s="15"/>
      <c r="H8" s="15"/>
    </row>
    <row r="9" spans="1:8">
      <c r="F9" s="13"/>
      <c r="G9" s="15"/>
      <c r="H9" s="15"/>
    </row>
    <row r="10" spans="1:8">
      <c r="F10" s="13"/>
      <c r="G10" s="15"/>
      <c r="H10" s="15"/>
    </row>
    <row r="11" spans="1:8" ht="12.75" customHeight="1">
      <c r="F11" s="13"/>
      <c r="G11" s="15"/>
      <c r="H11" s="15"/>
    </row>
    <row r="12" spans="1:8" ht="12.75" customHeight="1">
      <c r="F12" s="13"/>
      <c r="G12" s="15"/>
      <c r="H12" s="15"/>
    </row>
    <row r="13" spans="1:8" ht="106.5" customHeight="1">
      <c r="F13" s="13"/>
      <c r="G13" s="15"/>
      <c r="H13" s="15"/>
    </row>
    <row r="14" spans="1:8" ht="12.75" customHeight="1">
      <c r="F14" s="18"/>
      <c r="G14" s="15"/>
      <c r="H14" s="15"/>
    </row>
    <row r="15" spans="1:8" ht="12.75" customHeight="1">
      <c r="F15" s="18"/>
      <c r="G15" s="15"/>
      <c r="H15" s="15"/>
    </row>
    <row r="16" spans="1:8">
      <c r="F16" s="13"/>
      <c r="G16" s="15"/>
      <c r="H16" s="15"/>
    </row>
    <row r="17" spans="2:8">
      <c r="F17" s="13"/>
      <c r="G17" s="15"/>
      <c r="H17" s="15"/>
    </row>
    <row r="18" spans="2:8">
      <c r="F18" s="13"/>
      <c r="G18" s="15"/>
      <c r="H18" s="15"/>
    </row>
    <row r="19" spans="2:8">
      <c r="B19" s="11"/>
      <c r="C19" s="9"/>
      <c r="D19" s="10"/>
      <c r="E19" s="8"/>
      <c r="F19" s="14"/>
      <c r="G19" s="16"/>
      <c r="H19" s="15"/>
    </row>
    <row r="20" spans="2:8">
      <c r="F20" s="13"/>
      <c r="G20" s="15"/>
      <c r="H20" s="15"/>
    </row>
    <row r="21" spans="2:8">
      <c r="F21" s="13"/>
      <c r="G21" s="15"/>
      <c r="H21" s="15"/>
    </row>
    <row r="22" spans="2:8">
      <c r="F22" s="13"/>
      <c r="G22" s="15"/>
      <c r="H22" s="15"/>
    </row>
    <row r="23" spans="2:8">
      <c r="F23" s="13"/>
      <c r="G23" s="15"/>
      <c r="H23" s="15"/>
    </row>
    <row r="24" spans="2:8">
      <c r="F24" s="18"/>
      <c r="G24" s="15"/>
      <c r="H24" s="15"/>
    </row>
    <row r="25" spans="2:8">
      <c r="F25" s="18"/>
      <c r="G25" s="15"/>
      <c r="H25" s="15"/>
    </row>
    <row r="26" spans="2:8">
      <c r="F26" s="18"/>
      <c r="G26" s="15"/>
      <c r="H26" s="15"/>
    </row>
    <row r="27" spans="2:8">
      <c r="F27" s="18"/>
      <c r="G27" s="15"/>
      <c r="H27" s="15"/>
    </row>
    <row r="28" spans="2:8">
      <c r="F28" s="18"/>
      <c r="G28" s="15"/>
      <c r="H28" s="15"/>
    </row>
    <row r="29" spans="2:8">
      <c r="F29" s="18"/>
      <c r="G29" s="15"/>
      <c r="H29" s="15"/>
    </row>
    <row r="30" spans="2:8">
      <c r="F30" s="13"/>
      <c r="G30" s="15"/>
      <c r="H30" s="15"/>
    </row>
    <row r="31" spans="2:8">
      <c r="F31" s="13"/>
      <c r="G31" s="15"/>
      <c r="H31" s="15"/>
    </row>
    <row r="32" spans="2:8">
      <c r="F32" s="13"/>
      <c r="G32" s="15"/>
      <c r="H32" s="15"/>
    </row>
    <row r="33" spans="1:8">
      <c r="F33" s="13"/>
      <c r="G33" s="15"/>
      <c r="H33" s="15"/>
    </row>
    <row r="34" spans="1:8">
      <c r="F34" s="13"/>
      <c r="G34" s="15"/>
      <c r="H34" s="15"/>
    </row>
    <row r="35" spans="1:8">
      <c r="F35" s="18"/>
      <c r="G35" s="15"/>
      <c r="H35" s="15"/>
    </row>
    <row r="36" spans="1:8">
      <c r="F36" s="18"/>
      <c r="G36" s="15"/>
      <c r="H36" s="15"/>
    </row>
    <row r="37" spans="1:8">
      <c r="F37" s="18"/>
      <c r="G37" s="15"/>
      <c r="H37" s="15"/>
    </row>
    <row r="38" spans="1:8">
      <c r="F38" s="18"/>
      <c r="G38" s="15"/>
      <c r="H38" s="15"/>
    </row>
    <row r="39" spans="1:8">
      <c r="F39" s="18"/>
      <c r="G39" s="15"/>
      <c r="H39" s="15"/>
    </row>
    <row r="40" spans="1:8">
      <c r="F40" s="18"/>
      <c r="G40" s="15"/>
      <c r="H40" s="15"/>
    </row>
    <row r="41" spans="1:8">
      <c r="F41" s="18"/>
      <c r="G41" s="15"/>
      <c r="H41" s="15"/>
    </row>
    <row r="42" spans="1:8">
      <c r="F42" s="18"/>
      <c r="G42" s="15"/>
      <c r="H42" s="15"/>
    </row>
    <row r="43" spans="1:8">
      <c r="F43" s="18"/>
      <c r="G43" s="15"/>
      <c r="H43" s="15"/>
    </row>
    <row r="44" spans="1:8" ht="29.25" customHeight="1">
      <c r="F44" s="18"/>
      <c r="G44" s="15"/>
      <c r="H44" s="15"/>
    </row>
    <row r="45" spans="1:8">
      <c r="F45" s="18"/>
      <c r="G45" s="15"/>
      <c r="H45" s="15"/>
    </row>
    <row r="46" spans="1:8">
      <c r="G46" s="15"/>
      <c r="H46" s="15"/>
    </row>
    <row r="47" spans="1:8">
      <c r="G47" s="15"/>
      <c r="H47" s="15"/>
    </row>
    <row r="48" spans="1:8">
      <c r="A48" s="22"/>
      <c r="B48" s="11"/>
      <c r="C48" s="9"/>
      <c r="D48" s="24"/>
      <c r="E48" s="9"/>
      <c r="F48" s="9"/>
      <c r="G48" s="25"/>
      <c r="H48" s="16"/>
    </row>
  </sheetData>
  <phoneticPr fontId="0" type="noConversion"/>
  <pageMargins left="0.75" right="0.75" top="1" bottom="1" header="0.5" footer="0.5"/>
  <pageSetup paperSize="9" orientation="portrait" r:id="rId1"/>
  <headerFooter alignWithMargins="0">
    <oddHeader>&amp;C&amp;"Dutch801 RmHd BT,Roman Bold Italic"&amp;8&amp;F</oddHeader>
    <oddFooter>&amp;C&amp;"Dutch801 RmHd BT,Roman Bold Italic"&amp;8GRA\. RADOVI VODOVODA I KANALIZACIJE</oddFooter>
  </headerFooter>
  <rowBreaks count="1" manualBreakCount="1">
    <brk id="27" max="7"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F18" sqref="F18"/>
    </sheetView>
  </sheetViews>
  <sheetFormatPr defaultRowHeight="12.75"/>
  <cols>
    <col min="1" max="1" width="4" style="3" customWidth="1"/>
    <col min="2" max="2" width="4" style="4" customWidth="1"/>
    <col min="3" max="3" width="3" customWidth="1"/>
    <col min="4" max="4" width="38.7109375" style="2" customWidth="1"/>
    <col min="5" max="5" width="5" style="1" customWidth="1"/>
    <col min="6" max="6" width="12" customWidth="1"/>
    <col min="7" max="7" width="10.42578125" customWidth="1"/>
    <col min="8" max="8" width="12" customWidth="1"/>
  </cols>
  <sheetData>
    <row r="1" spans="1:8">
      <c r="A1" s="20"/>
      <c r="B1" s="21"/>
      <c r="C1" s="21"/>
      <c r="D1" s="12"/>
    </row>
    <row r="3" spans="1:8">
      <c r="F3" s="13"/>
      <c r="G3" s="13"/>
      <c r="H3" s="13"/>
    </row>
    <row r="4" spans="1:8">
      <c r="F4" s="13"/>
      <c r="G4" s="15"/>
      <c r="H4" s="15"/>
    </row>
    <row r="5" spans="1:8">
      <c r="F5" s="13"/>
      <c r="G5" s="15"/>
      <c r="H5" s="15"/>
    </row>
    <row r="6" spans="1:8">
      <c r="F6" s="17"/>
      <c r="G6" s="15"/>
      <c r="H6" s="15"/>
    </row>
    <row r="7" spans="1:8">
      <c r="F7" s="13"/>
      <c r="G7" s="15"/>
      <c r="H7" s="15"/>
    </row>
    <row r="8" spans="1:8">
      <c r="F8" s="13"/>
      <c r="G8" s="15"/>
      <c r="H8" s="15"/>
    </row>
    <row r="9" spans="1:8">
      <c r="F9" s="13"/>
      <c r="G9" s="15"/>
      <c r="H9" s="15"/>
    </row>
    <row r="10" spans="1:8">
      <c r="F10" s="13"/>
      <c r="G10" s="15"/>
      <c r="H10" s="15"/>
    </row>
    <row r="11" spans="1:8" ht="114.75" customHeight="1">
      <c r="D11" s="5"/>
      <c r="F11" s="13"/>
      <c r="G11" s="15"/>
      <c r="H11" s="15"/>
    </row>
    <row r="12" spans="1:8" ht="11.25" customHeight="1">
      <c r="F12" s="13"/>
      <c r="G12" s="15"/>
      <c r="H12" s="15"/>
    </row>
    <row r="13" spans="1:8">
      <c r="D13" s="5"/>
      <c r="F13" s="13"/>
      <c r="G13" s="15"/>
      <c r="H13" s="15"/>
    </row>
    <row r="14" spans="1:8">
      <c r="F14" s="13"/>
      <c r="G14" s="15"/>
      <c r="H14" s="15"/>
    </row>
    <row r="15" spans="1:8" ht="65.25" customHeight="1">
      <c r="D15" s="5"/>
      <c r="F15" s="13"/>
      <c r="G15" s="15"/>
      <c r="H15" s="15"/>
    </row>
    <row r="16" spans="1:8">
      <c r="F16" s="13"/>
      <c r="G16" s="15"/>
      <c r="H16" s="15"/>
    </row>
    <row r="17" spans="1:8">
      <c r="H17" s="15"/>
    </row>
    <row r="18" spans="1:8">
      <c r="H18" s="15"/>
    </row>
    <row r="19" spans="1:8">
      <c r="A19" s="9"/>
      <c r="B19" s="9"/>
      <c r="C19" s="9"/>
      <c r="D19" s="12"/>
      <c r="E19" s="8"/>
      <c r="F19" s="19"/>
      <c r="G19" s="19"/>
      <c r="H19" s="16"/>
    </row>
  </sheetData>
  <phoneticPr fontId="0" type="noConversion"/>
  <pageMargins left="0.75" right="0.75" top="1" bottom="1" header="0.5" footer="0.5"/>
  <pageSetup paperSize="9" orientation="portrait" r:id="rId1"/>
  <headerFooter alignWithMargins="0">
    <oddHeader>&amp;C&amp;"Dutch801 RmHd BT,Roman Bold Italic"&amp;8&amp;F</oddHeader>
    <oddFooter>&amp;C&amp;"Dutch801 RmHd BT,Roman Bold Italic"&amp;8&amp;A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2"/>
  <sheetViews>
    <sheetView showGridLines="0" topLeftCell="A101" zoomScaleNormal="100" zoomScaleSheetLayoutView="115" workbookViewId="0">
      <selection activeCell="L120" sqref="L120"/>
    </sheetView>
  </sheetViews>
  <sheetFormatPr defaultRowHeight="12.75"/>
  <cols>
    <col min="1" max="6" width="9.140625" style="85"/>
    <col min="7" max="7" width="8.7109375" style="85" customWidth="1"/>
    <col min="8" max="8" width="30.140625" style="85" hidden="1" customWidth="1"/>
    <col min="9" max="16384" width="9.140625" style="85"/>
  </cols>
  <sheetData>
    <row r="1" spans="1:13" ht="8.25" customHeight="1" thickBot="1">
      <c r="A1" s="79"/>
      <c r="B1" s="80"/>
      <c r="C1" s="81"/>
      <c r="D1" s="82"/>
      <c r="E1" s="82"/>
      <c r="F1" s="83"/>
      <c r="G1" s="81"/>
      <c r="H1" s="81"/>
      <c r="I1" s="84"/>
      <c r="J1" s="84"/>
      <c r="K1" s="84"/>
      <c r="L1" s="84"/>
      <c r="M1" s="84"/>
    </row>
    <row r="2" spans="1:13" ht="24.75" customHeight="1" thickBot="1">
      <c r="A2" s="80"/>
      <c r="B2" s="86"/>
      <c r="C2" s="531" t="s">
        <v>45</v>
      </c>
      <c r="D2" s="532"/>
      <c r="E2" s="533"/>
      <c r="F2" s="80"/>
      <c r="G2" s="87"/>
      <c r="H2" s="80"/>
      <c r="I2" s="84"/>
      <c r="J2" s="84"/>
      <c r="K2" s="84"/>
      <c r="L2" s="84"/>
      <c r="M2" s="84"/>
    </row>
    <row r="3" spans="1:13" ht="21" customHeight="1">
      <c r="A3" s="79"/>
      <c r="B3" s="534"/>
      <c r="C3" s="534"/>
      <c r="D3" s="534"/>
      <c r="E3" s="534"/>
      <c r="F3" s="534"/>
      <c r="G3" s="534"/>
      <c r="H3" s="534"/>
      <c r="I3" s="84"/>
      <c r="J3" s="84"/>
      <c r="K3" s="84"/>
      <c r="L3" s="84"/>
      <c r="M3" s="84"/>
    </row>
    <row r="4" spans="1:13">
      <c r="A4" s="535"/>
      <c r="B4" s="535"/>
      <c r="C4" s="535"/>
      <c r="D4" s="535"/>
      <c r="E4" s="535"/>
      <c r="F4" s="535"/>
      <c r="G4" s="535"/>
      <c r="H4" s="535"/>
      <c r="I4" s="84"/>
      <c r="J4" s="84"/>
      <c r="K4" s="84"/>
      <c r="L4" s="84"/>
      <c r="M4" s="84"/>
    </row>
    <row r="5" spans="1:13" ht="60.75" customHeight="1">
      <c r="A5" s="522" t="s">
        <v>33</v>
      </c>
      <c r="B5" s="522"/>
      <c r="C5" s="522"/>
      <c r="D5" s="522"/>
      <c r="E5" s="522"/>
      <c r="F5" s="522"/>
      <c r="G5" s="522"/>
      <c r="H5" s="522"/>
      <c r="I5" s="84"/>
      <c r="J5" s="84"/>
      <c r="K5" s="84"/>
      <c r="L5" s="84"/>
      <c r="M5" s="84"/>
    </row>
    <row r="6" spans="1:13" ht="45" customHeight="1">
      <c r="A6" s="522" t="s">
        <v>34</v>
      </c>
      <c r="B6" s="522"/>
      <c r="C6" s="522"/>
      <c r="D6" s="522"/>
      <c r="E6" s="522"/>
      <c r="F6" s="522"/>
      <c r="G6" s="522"/>
      <c r="H6" s="522"/>
      <c r="I6" s="84"/>
      <c r="J6" s="84"/>
      <c r="K6" s="84"/>
      <c r="L6" s="84"/>
      <c r="M6" s="84"/>
    </row>
    <row r="7" spans="1:13" ht="32.25" customHeight="1">
      <c r="A7" s="522" t="s">
        <v>35</v>
      </c>
      <c r="B7" s="522"/>
      <c r="C7" s="522"/>
      <c r="D7" s="522"/>
      <c r="E7" s="522"/>
      <c r="F7" s="522"/>
      <c r="G7" s="522"/>
      <c r="H7" s="522"/>
      <c r="I7" s="84"/>
      <c r="J7" s="84"/>
      <c r="K7" s="84"/>
      <c r="L7" s="84"/>
      <c r="M7" s="84"/>
    </row>
    <row r="8" spans="1:13" ht="44.25" customHeight="1">
      <c r="A8" s="522" t="s">
        <v>36</v>
      </c>
      <c r="B8" s="522"/>
      <c r="C8" s="522"/>
      <c r="D8" s="522"/>
      <c r="E8" s="522"/>
      <c r="F8" s="522"/>
      <c r="G8" s="522"/>
      <c r="H8" s="522"/>
      <c r="I8" s="84"/>
      <c r="J8" s="84"/>
      <c r="K8" s="84"/>
      <c r="L8" s="84"/>
      <c r="M8" s="84"/>
    </row>
    <row r="9" spans="1:13" ht="30.75" customHeight="1">
      <c r="A9" s="522" t="s">
        <v>37</v>
      </c>
      <c r="B9" s="522"/>
      <c r="C9" s="522"/>
      <c r="D9" s="522"/>
      <c r="E9" s="522"/>
      <c r="F9" s="522"/>
      <c r="G9" s="522"/>
      <c r="H9" s="522"/>
      <c r="I9" s="84"/>
      <c r="J9" s="84"/>
      <c r="K9" s="84"/>
      <c r="L9" s="84"/>
      <c r="M9" s="84"/>
    </row>
    <row r="10" spans="1:13" ht="37.5" customHeight="1">
      <c r="A10" s="522" t="s">
        <v>38</v>
      </c>
      <c r="B10" s="522"/>
      <c r="C10" s="522"/>
      <c r="D10" s="522"/>
      <c r="E10" s="522"/>
      <c r="F10" s="522"/>
      <c r="G10" s="522"/>
      <c r="H10" s="522"/>
      <c r="I10" s="84"/>
      <c r="J10" s="84"/>
      <c r="K10" s="84"/>
      <c r="L10" s="84"/>
      <c r="M10" s="84"/>
    </row>
    <row r="11" spans="1:13" ht="123" customHeight="1">
      <c r="A11" s="522" t="s">
        <v>39</v>
      </c>
      <c r="B11" s="522"/>
      <c r="C11" s="522"/>
      <c r="D11" s="522"/>
      <c r="E11" s="522"/>
      <c r="F11" s="522"/>
      <c r="G11" s="522"/>
      <c r="H11" s="522"/>
      <c r="I11" s="84"/>
      <c r="J11" s="84"/>
      <c r="K11" s="84"/>
      <c r="L11" s="84"/>
      <c r="M11" s="84"/>
    </row>
    <row r="12" spans="1:13" ht="27" customHeight="1">
      <c r="A12" s="522" t="s">
        <v>40</v>
      </c>
      <c r="B12" s="522"/>
      <c r="C12" s="522"/>
      <c r="D12" s="522"/>
      <c r="E12" s="522"/>
      <c r="F12" s="522"/>
      <c r="G12" s="522"/>
      <c r="H12" s="522"/>
      <c r="I12" s="84"/>
      <c r="J12" s="84"/>
      <c r="K12" s="84"/>
      <c r="L12" s="84"/>
      <c r="M12" s="84"/>
    </row>
    <row r="13" spans="1:13" ht="55.5" customHeight="1">
      <c r="A13" s="522" t="s">
        <v>41</v>
      </c>
      <c r="B13" s="522"/>
      <c r="C13" s="522"/>
      <c r="D13" s="522"/>
      <c r="E13" s="522"/>
      <c r="F13" s="522"/>
      <c r="G13" s="522"/>
      <c r="H13" s="522"/>
      <c r="I13" s="84"/>
      <c r="J13" s="84"/>
      <c r="K13" s="84"/>
      <c r="L13" s="84"/>
      <c r="M13" s="84"/>
    </row>
    <row r="14" spans="1:13" ht="15" customHeight="1">
      <c r="A14" s="522" t="s">
        <v>42</v>
      </c>
      <c r="B14" s="522"/>
      <c r="C14" s="522"/>
      <c r="D14" s="522"/>
      <c r="E14" s="522"/>
      <c r="F14" s="522"/>
      <c r="G14" s="522"/>
      <c r="H14" s="522"/>
      <c r="I14" s="84"/>
      <c r="J14" s="84"/>
      <c r="K14" s="84"/>
      <c r="L14" s="84"/>
      <c r="M14" s="84"/>
    </row>
    <row r="15" spans="1:13" ht="13.5" customHeight="1">
      <c r="A15" s="522" t="s">
        <v>43</v>
      </c>
      <c r="B15" s="522"/>
      <c r="C15" s="522"/>
      <c r="D15" s="522"/>
      <c r="E15" s="522"/>
      <c r="F15" s="522"/>
      <c r="G15" s="522"/>
      <c r="H15" s="522"/>
      <c r="I15" s="84"/>
      <c r="J15" s="84"/>
      <c r="K15" s="84"/>
      <c r="L15" s="84"/>
      <c r="M15" s="84"/>
    </row>
    <row r="16" spans="1:13" ht="29.25" customHeight="1">
      <c r="A16" s="522" t="s">
        <v>156</v>
      </c>
      <c r="B16" s="522"/>
      <c r="C16" s="522"/>
      <c r="D16" s="522"/>
      <c r="E16" s="522"/>
      <c r="F16" s="522"/>
      <c r="G16" s="522"/>
      <c r="H16" s="522"/>
      <c r="I16" s="84"/>
      <c r="J16" s="84"/>
      <c r="K16" s="84"/>
      <c r="L16" s="84"/>
      <c r="M16" s="84"/>
    </row>
    <row r="17" spans="1:13" ht="55.5" customHeight="1">
      <c r="A17" s="522" t="s">
        <v>44</v>
      </c>
      <c r="B17" s="522"/>
      <c r="C17" s="522"/>
      <c r="D17" s="522"/>
      <c r="E17" s="522"/>
      <c r="F17" s="522"/>
      <c r="G17" s="522"/>
      <c r="H17" s="522"/>
      <c r="I17" s="84"/>
      <c r="J17" s="84"/>
      <c r="K17" s="84"/>
      <c r="L17" s="84"/>
      <c r="M17" s="84"/>
    </row>
    <row r="18" spans="1:13" ht="13.5" thickBot="1">
      <c r="A18" s="523"/>
      <c r="B18" s="523"/>
      <c r="C18" s="523"/>
      <c r="D18" s="523"/>
      <c r="E18" s="523"/>
      <c r="F18" s="523"/>
      <c r="G18" s="523"/>
      <c r="H18" s="523"/>
      <c r="I18" s="84"/>
      <c r="J18" s="84"/>
      <c r="K18" s="84"/>
      <c r="L18" s="84"/>
      <c r="M18" s="84"/>
    </row>
    <row r="19" spans="1:13" ht="16.5" thickBot="1">
      <c r="A19" s="524" t="s">
        <v>46</v>
      </c>
      <c r="B19" s="525"/>
      <c r="C19" s="525"/>
      <c r="D19" s="525"/>
      <c r="E19" s="525"/>
      <c r="F19" s="525"/>
      <c r="G19" s="525"/>
      <c r="H19" s="88"/>
      <c r="I19" s="84"/>
      <c r="J19" s="84"/>
      <c r="K19" s="84"/>
      <c r="L19" s="84"/>
      <c r="M19" s="84"/>
    </row>
    <row r="20" spans="1:13">
      <c r="A20" s="526"/>
      <c r="B20" s="526"/>
      <c r="C20" s="526"/>
      <c r="D20" s="526"/>
      <c r="E20" s="526"/>
      <c r="F20" s="526"/>
      <c r="G20" s="526"/>
      <c r="H20" s="526"/>
      <c r="I20" s="84"/>
      <c r="J20" s="84"/>
      <c r="K20" s="84"/>
      <c r="L20" s="84"/>
      <c r="M20" s="84"/>
    </row>
    <row r="21" spans="1:13" ht="44.25" customHeight="1">
      <c r="A21" s="522" t="s">
        <v>47</v>
      </c>
      <c r="B21" s="522"/>
      <c r="C21" s="522"/>
      <c r="D21" s="522"/>
      <c r="E21" s="522"/>
      <c r="F21" s="522"/>
      <c r="G21" s="522"/>
      <c r="H21" s="522"/>
      <c r="I21" s="84"/>
      <c r="J21" s="84"/>
      <c r="K21" s="84"/>
      <c r="L21" s="84"/>
      <c r="M21" s="84"/>
    </row>
    <row r="22" spans="1:13" ht="52.5" customHeight="1">
      <c r="A22" s="522" t="s">
        <v>48</v>
      </c>
      <c r="B22" s="522"/>
      <c r="C22" s="522"/>
      <c r="D22" s="522"/>
      <c r="E22" s="522"/>
      <c r="F22" s="522"/>
      <c r="G22" s="522"/>
      <c r="H22" s="522"/>
      <c r="I22" s="84"/>
      <c r="J22" s="84"/>
      <c r="K22" s="84"/>
      <c r="L22" s="84"/>
      <c r="M22" s="84"/>
    </row>
    <row r="23" spans="1:13" ht="31.5" customHeight="1">
      <c r="A23" s="522" t="s">
        <v>49</v>
      </c>
      <c r="B23" s="522"/>
      <c r="C23" s="522"/>
      <c r="D23" s="522"/>
      <c r="E23" s="522"/>
      <c r="F23" s="522"/>
      <c r="G23" s="522"/>
      <c r="H23" s="522"/>
      <c r="I23" s="84"/>
      <c r="J23" s="84"/>
      <c r="K23" s="84"/>
      <c r="L23" s="84"/>
      <c r="M23" s="84"/>
    </row>
    <row r="24" spans="1:13" ht="13.5" thickBot="1">
      <c r="A24" s="523"/>
      <c r="B24" s="523"/>
      <c r="C24" s="523"/>
      <c r="D24" s="523"/>
      <c r="E24" s="523"/>
      <c r="F24" s="523"/>
      <c r="G24" s="523"/>
      <c r="H24" s="523"/>
      <c r="I24" s="84"/>
      <c r="J24" s="84"/>
      <c r="K24" s="84"/>
      <c r="L24" s="84"/>
      <c r="M24" s="84"/>
    </row>
    <row r="25" spans="1:13" ht="16.5" thickBot="1">
      <c r="A25" s="524" t="s">
        <v>50</v>
      </c>
      <c r="B25" s="525"/>
      <c r="C25" s="525"/>
      <c r="D25" s="525"/>
      <c r="E25" s="525"/>
      <c r="F25" s="525"/>
      <c r="G25" s="525"/>
      <c r="H25" s="89"/>
      <c r="I25" s="84"/>
      <c r="J25" s="84"/>
      <c r="K25" s="84"/>
      <c r="L25" s="84"/>
      <c r="M25" s="84"/>
    </row>
    <row r="26" spans="1:13">
      <c r="A26" s="526"/>
      <c r="B26" s="526"/>
      <c r="C26" s="526"/>
      <c r="D26" s="526"/>
      <c r="E26" s="526"/>
      <c r="F26" s="526"/>
      <c r="G26" s="526"/>
      <c r="H26" s="526"/>
      <c r="I26" s="84"/>
      <c r="J26" s="84"/>
      <c r="K26" s="84"/>
      <c r="L26" s="84"/>
      <c r="M26" s="84"/>
    </row>
    <row r="27" spans="1:13" ht="59.25" customHeight="1">
      <c r="A27" s="522" t="s">
        <v>51</v>
      </c>
      <c r="B27" s="522"/>
      <c r="C27" s="522"/>
      <c r="D27" s="522"/>
      <c r="E27" s="522"/>
      <c r="F27" s="522"/>
      <c r="G27" s="522"/>
      <c r="H27" s="522"/>
      <c r="I27" s="84"/>
      <c r="J27" s="84"/>
      <c r="K27" s="84"/>
      <c r="L27" s="84"/>
      <c r="M27" s="84"/>
    </row>
    <row r="28" spans="1:13" ht="14.25" customHeight="1" thickBot="1">
      <c r="A28" s="526"/>
      <c r="B28" s="526"/>
      <c r="C28" s="526"/>
      <c r="D28" s="526"/>
      <c r="E28" s="526"/>
      <c r="F28" s="526"/>
      <c r="G28" s="526"/>
      <c r="H28" s="526"/>
      <c r="I28" s="84"/>
      <c r="J28" s="84"/>
      <c r="K28" s="84"/>
      <c r="L28" s="84"/>
      <c r="M28" s="84"/>
    </row>
    <row r="29" spans="1:13" ht="16.5" thickBot="1">
      <c r="A29" s="524" t="s">
        <v>52</v>
      </c>
      <c r="B29" s="525"/>
      <c r="C29" s="525"/>
      <c r="D29" s="525"/>
      <c r="E29" s="525"/>
      <c r="F29" s="525"/>
      <c r="G29" s="525"/>
      <c r="H29" s="89"/>
      <c r="I29" s="84"/>
      <c r="J29" s="84"/>
      <c r="K29" s="84"/>
      <c r="L29" s="84"/>
      <c r="M29" s="84"/>
    </row>
    <row r="30" spans="1:13">
      <c r="A30" s="526"/>
      <c r="B30" s="526"/>
      <c r="C30" s="526"/>
      <c r="D30" s="526"/>
      <c r="E30" s="526"/>
      <c r="F30" s="526"/>
      <c r="G30" s="526"/>
      <c r="H30" s="526"/>
      <c r="I30" s="84"/>
      <c r="J30" s="84"/>
      <c r="K30" s="84"/>
      <c r="L30" s="84"/>
      <c r="M30" s="84"/>
    </row>
    <row r="31" spans="1:13" ht="37.5" customHeight="1">
      <c r="A31" s="522" t="s">
        <v>188</v>
      </c>
      <c r="B31" s="522"/>
      <c r="C31" s="522"/>
      <c r="D31" s="522"/>
      <c r="E31" s="522"/>
      <c r="F31" s="522"/>
      <c r="G31" s="522"/>
      <c r="H31" s="522"/>
      <c r="I31" s="84"/>
      <c r="J31" s="84"/>
      <c r="K31" s="84"/>
      <c r="L31" s="84"/>
      <c r="M31" s="84"/>
    </row>
    <row r="32" spans="1:13" ht="33.75" customHeight="1">
      <c r="A32" s="522" t="s">
        <v>53</v>
      </c>
      <c r="B32" s="522"/>
      <c r="C32" s="522"/>
      <c r="D32" s="522"/>
      <c r="E32" s="522"/>
      <c r="F32" s="522"/>
      <c r="G32" s="522"/>
      <c r="H32" s="522"/>
      <c r="I32" s="84"/>
      <c r="J32" s="84"/>
      <c r="K32" s="84"/>
      <c r="L32" s="84"/>
      <c r="M32" s="84"/>
    </row>
    <row r="33" spans="1:13" ht="13.5" thickBot="1">
      <c r="A33" s="523"/>
      <c r="B33" s="523"/>
      <c r="C33" s="523"/>
      <c r="D33" s="523"/>
      <c r="E33" s="523"/>
      <c r="F33" s="523"/>
      <c r="G33" s="523"/>
      <c r="H33" s="523"/>
      <c r="I33" s="84"/>
      <c r="J33" s="84"/>
      <c r="K33" s="84"/>
      <c r="L33" s="84"/>
      <c r="M33" s="84"/>
    </row>
    <row r="34" spans="1:13" ht="16.5" thickBot="1">
      <c r="A34" s="524" t="s">
        <v>54</v>
      </c>
      <c r="B34" s="525"/>
      <c r="C34" s="525"/>
      <c r="D34" s="525"/>
      <c r="E34" s="525"/>
      <c r="F34" s="525"/>
      <c r="G34" s="525"/>
      <c r="H34" s="89"/>
      <c r="I34" s="84"/>
      <c r="J34" s="84"/>
      <c r="K34" s="84"/>
      <c r="L34" s="84"/>
      <c r="M34" s="84"/>
    </row>
    <row r="35" spans="1:13">
      <c r="A35" s="526"/>
      <c r="B35" s="526"/>
      <c r="C35" s="526"/>
      <c r="D35" s="526"/>
      <c r="E35" s="526"/>
      <c r="F35" s="526"/>
      <c r="G35" s="526"/>
      <c r="H35" s="526"/>
      <c r="I35" s="84"/>
      <c r="J35" s="84"/>
      <c r="K35" s="84"/>
      <c r="L35" s="84"/>
      <c r="M35" s="84"/>
    </row>
    <row r="36" spans="1:13" ht="69" customHeight="1">
      <c r="A36" s="522" t="s">
        <v>55</v>
      </c>
      <c r="B36" s="522"/>
      <c r="C36" s="522"/>
      <c r="D36" s="522"/>
      <c r="E36" s="522"/>
      <c r="F36" s="522"/>
      <c r="G36" s="522"/>
      <c r="H36" s="522"/>
      <c r="I36" s="84"/>
      <c r="J36" s="84"/>
      <c r="K36" s="84"/>
      <c r="L36" s="84"/>
      <c r="M36" s="84"/>
    </row>
    <row r="37" spans="1:13" ht="45.75" customHeight="1">
      <c r="A37" s="522" t="s">
        <v>56</v>
      </c>
      <c r="B37" s="522"/>
      <c r="C37" s="522"/>
      <c r="D37" s="522"/>
      <c r="E37" s="522"/>
      <c r="F37" s="522"/>
      <c r="G37" s="522"/>
      <c r="H37" s="522"/>
      <c r="I37" s="84"/>
      <c r="J37" s="84"/>
      <c r="K37" s="84"/>
      <c r="L37" s="84"/>
      <c r="M37" s="84"/>
    </row>
    <row r="38" spans="1:13" ht="13.5" thickBot="1">
      <c r="A38" s="523"/>
      <c r="B38" s="523"/>
      <c r="C38" s="523"/>
      <c r="D38" s="523"/>
      <c r="E38" s="523"/>
      <c r="F38" s="523"/>
      <c r="G38" s="523"/>
      <c r="H38" s="523"/>
      <c r="I38" s="84"/>
      <c r="J38" s="84"/>
      <c r="K38" s="84"/>
      <c r="L38" s="84"/>
      <c r="M38" s="84"/>
    </row>
    <row r="39" spans="1:13" ht="16.5" thickBot="1">
      <c r="A39" s="524" t="s">
        <v>190</v>
      </c>
      <c r="B39" s="525"/>
      <c r="C39" s="525"/>
      <c r="D39" s="525"/>
      <c r="E39" s="525"/>
      <c r="F39" s="525"/>
      <c r="G39" s="525"/>
      <c r="H39" s="89"/>
      <c r="I39" s="84"/>
      <c r="J39" s="84"/>
      <c r="K39" s="84"/>
      <c r="L39" s="84"/>
      <c r="M39" s="84"/>
    </row>
    <row r="40" spans="1:13">
      <c r="A40" s="526"/>
      <c r="B40" s="526"/>
      <c r="C40" s="526"/>
      <c r="D40" s="526"/>
      <c r="E40" s="526"/>
      <c r="F40" s="526"/>
      <c r="G40" s="526"/>
      <c r="H40" s="526"/>
      <c r="I40" s="84"/>
      <c r="J40" s="84"/>
      <c r="K40" s="84"/>
      <c r="L40" s="84"/>
      <c r="M40" s="84"/>
    </row>
    <row r="41" spans="1:13" ht="91.5" customHeight="1">
      <c r="A41" s="522" t="s">
        <v>191</v>
      </c>
      <c r="B41" s="522"/>
      <c r="C41" s="522"/>
      <c r="D41" s="522"/>
      <c r="E41" s="522"/>
      <c r="F41" s="522"/>
      <c r="G41" s="522"/>
      <c r="H41" s="522"/>
      <c r="I41" s="84"/>
      <c r="J41" s="84"/>
      <c r="K41" s="84"/>
      <c r="L41" s="84"/>
      <c r="M41" s="84"/>
    </row>
    <row r="42" spans="1:13" ht="45.75" customHeight="1">
      <c r="A42" s="522" t="s">
        <v>192</v>
      </c>
      <c r="B42" s="522"/>
      <c r="C42" s="522"/>
      <c r="D42" s="522"/>
      <c r="E42" s="522"/>
      <c r="F42" s="522"/>
      <c r="G42" s="522"/>
      <c r="H42" s="522"/>
      <c r="I42" s="84"/>
      <c r="J42" s="84"/>
      <c r="K42" s="84"/>
      <c r="L42" s="84"/>
      <c r="M42" s="84"/>
    </row>
    <row r="43" spans="1:13" ht="13.5" thickBot="1">
      <c r="A43" s="526"/>
      <c r="B43" s="526"/>
      <c r="C43" s="526"/>
      <c r="D43" s="526"/>
      <c r="E43" s="526"/>
      <c r="F43" s="526"/>
      <c r="G43" s="526"/>
      <c r="H43" s="526"/>
      <c r="I43" s="84"/>
      <c r="J43" s="84"/>
      <c r="K43" s="84"/>
      <c r="L43" s="84"/>
      <c r="M43" s="84"/>
    </row>
    <row r="44" spans="1:13" ht="16.5" thickBot="1">
      <c r="A44" s="524" t="s">
        <v>57</v>
      </c>
      <c r="B44" s="525"/>
      <c r="C44" s="525"/>
      <c r="D44" s="525"/>
      <c r="E44" s="525"/>
      <c r="F44" s="525"/>
      <c r="G44" s="525"/>
      <c r="H44" s="89"/>
    </row>
    <row r="45" spans="1:13">
      <c r="A45" s="526"/>
      <c r="B45" s="526"/>
      <c r="C45" s="526"/>
      <c r="D45" s="526"/>
      <c r="E45" s="526"/>
      <c r="F45" s="526"/>
      <c r="G45" s="526"/>
      <c r="H45" s="526"/>
    </row>
    <row r="46" spans="1:13" ht="36.75" customHeight="1">
      <c r="A46" s="522" t="s">
        <v>58</v>
      </c>
      <c r="B46" s="522"/>
      <c r="C46" s="522"/>
      <c r="D46" s="522"/>
      <c r="E46" s="522"/>
      <c r="F46" s="522"/>
      <c r="G46" s="522"/>
      <c r="H46" s="522"/>
    </row>
    <row r="47" spans="1:13" ht="40.5" customHeight="1">
      <c r="A47" s="522" t="s">
        <v>59</v>
      </c>
      <c r="B47" s="522"/>
      <c r="C47" s="522"/>
      <c r="D47" s="522"/>
      <c r="E47" s="522"/>
      <c r="F47" s="522"/>
      <c r="G47" s="522"/>
      <c r="H47" s="522"/>
    </row>
    <row r="48" spans="1:13" ht="33.75" customHeight="1">
      <c r="A48" s="530" t="s">
        <v>189</v>
      </c>
      <c r="B48" s="522"/>
      <c r="C48" s="522"/>
      <c r="D48" s="522"/>
      <c r="E48" s="522"/>
      <c r="F48" s="522"/>
      <c r="G48" s="522"/>
      <c r="H48" s="522"/>
    </row>
    <row r="49" spans="1:8" ht="39" customHeight="1">
      <c r="A49" s="522" t="s">
        <v>60</v>
      </c>
      <c r="B49" s="522"/>
      <c r="C49" s="522"/>
      <c r="D49" s="522"/>
      <c r="E49" s="522"/>
      <c r="F49" s="522"/>
      <c r="G49" s="522"/>
      <c r="H49" s="522"/>
    </row>
    <row r="50" spans="1:8" ht="39" customHeight="1">
      <c r="A50" s="522" t="s">
        <v>61</v>
      </c>
      <c r="B50" s="522"/>
      <c r="C50" s="522"/>
      <c r="D50" s="522"/>
      <c r="E50" s="522"/>
      <c r="F50" s="522"/>
      <c r="G50" s="522"/>
      <c r="H50" s="522"/>
    </row>
    <row r="51" spans="1:8" ht="20.25" customHeight="1">
      <c r="A51" s="522" t="s">
        <v>62</v>
      </c>
      <c r="B51" s="522"/>
      <c r="C51" s="522"/>
      <c r="D51" s="522"/>
      <c r="E51" s="522"/>
      <c r="F51" s="522"/>
      <c r="G51" s="522"/>
      <c r="H51" s="522"/>
    </row>
    <row r="52" spans="1:8" ht="30.75" customHeight="1">
      <c r="A52" s="522" t="s">
        <v>63</v>
      </c>
      <c r="B52" s="522"/>
      <c r="C52" s="522"/>
      <c r="D52" s="522"/>
      <c r="E52" s="522"/>
      <c r="F52" s="522"/>
      <c r="G52" s="522"/>
      <c r="H52" s="522"/>
    </row>
    <row r="53" spans="1:8" ht="30.75" customHeight="1">
      <c r="A53" s="522" t="s">
        <v>64</v>
      </c>
      <c r="B53" s="522"/>
      <c r="C53" s="522"/>
      <c r="D53" s="522"/>
      <c r="E53" s="522"/>
      <c r="F53" s="522"/>
      <c r="G53" s="522"/>
      <c r="H53" s="522"/>
    </row>
    <row r="54" spans="1:8" ht="23.25" customHeight="1">
      <c r="A54" s="522" t="s">
        <v>65</v>
      </c>
      <c r="B54" s="522"/>
      <c r="C54" s="522"/>
      <c r="D54" s="522"/>
      <c r="E54" s="522"/>
      <c r="F54" s="522"/>
      <c r="G54" s="522"/>
      <c r="H54" s="522"/>
    </row>
    <row r="55" spans="1:8" ht="42" customHeight="1">
      <c r="A55" s="522" t="s">
        <v>66</v>
      </c>
      <c r="B55" s="522"/>
      <c r="C55" s="522"/>
      <c r="D55" s="522"/>
      <c r="E55" s="522"/>
      <c r="F55" s="522"/>
      <c r="G55" s="522"/>
      <c r="H55" s="522"/>
    </row>
    <row r="56" spans="1:8" ht="24.75" customHeight="1">
      <c r="A56" s="522" t="s">
        <v>67</v>
      </c>
      <c r="B56" s="522"/>
      <c r="C56" s="522"/>
      <c r="D56" s="522"/>
      <c r="E56" s="522"/>
      <c r="F56" s="522"/>
      <c r="G56" s="522"/>
      <c r="H56" s="522"/>
    </row>
    <row r="57" spans="1:8">
      <c r="A57" s="526"/>
      <c r="B57" s="526"/>
      <c r="C57" s="526"/>
      <c r="D57" s="526"/>
      <c r="E57" s="526"/>
      <c r="F57" s="526"/>
      <c r="G57" s="526"/>
      <c r="H57" s="526"/>
    </row>
    <row r="58" spans="1:8" ht="33.75" customHeight="1">
      <c r="A58" s="522" t="s">
        <v>68</v>
      </c>
      <c r="B58" s="522"/>
      <c r="C58" s="522"/>
      <c r="D58" s="522"/>
      <c r="E58" s="522"/>
      <c r="F58" s="522"/>
      <c r="G58" s="522"/>
      <c r="H58" s="522"/>
    </row>
    <row r="59" spans="1:8">
      <c r="A59" s="526"/>
      <c r="B59" s="526"/>
      <c r="C59" s="526"/>
      <c r="D59" s="526"/>
      <c r="E59" s="526"/>
      <c r="F59" s="526"/>
      <c r="G59" s="526"/>
      <c r="H59" s="526"/>
    </row>
    <row r="60" spans="1:8" ht="29.25" customHeight="1">
      <c r="A60" s="526" t="s">
        <v>69</v>
      </c>
      <c r="B60" s="526"/>
      <c r="C60" s="526"/>
      <c r="D60" s="526"/>
      <c r="E60" s="526"/>
      <c r="F60" s="526"/>
      <c r="G60" s="526"/>
      <c r="H60" s="526"/>
    </row>
    <row r="61" spans="1:8" ht="13.5" thickBot="1"/>
    <row r="62" spans="1:8" ht="14.25" customHeight="1" thickBot="1">
      <c r="A62" s="524" t="s">
        <v>70</v>
      </c>
      <c r="B62" s="525"/>
      <c r="C62" s="525"/>
      <c r="D62" s="525"/>
      <c r="E62" s="525"/>
      <c r="F62" s="525"/>
      <c r="G62" s="525"/>
      <c r="H62" s="90"/>
    </row>
    <row r="63" spans="1:8">
      <c r="A63" s="80"/>
      <c r="B63" s="80"/>
      <c r="C63" s="80"/>
      <c r="D63" s="80"/>
      <c r="E63" s="80"/>
      <c r="F63" s="80"/>
      <c r="G63" s="80"/>
    </row>
    <row r="64" spans="1:8" ht="51" customHeight="1">
      <c r="A64" s="522" t="s">
        <v>157</v>
      </c>
      <c r="B64" s="522"/>
      <c r="C64" s="522"/>
      <c r="D64" s="522"/>
      <c r="E64" s="522"/>
      <c r="F64" s="522"/>
      <c r="G64" s="522"/>
      <c r="H64" s="522"/>
    </row>
    <row r="65" spans="1:8" ht="57.75" customHeight="1">
      <c r="A65" s="522" t="s">
        <v>158</v>
      </c>
      <c r="B65" s="522"/>
      <c r="C65" s="522"/>
      <c r="D65" s="522"/>
      <c r="E65" s="522"/>
      <c r="F65" s="522"/>
      <c r="G65" s="522"/>
      <c r="H65" s="522"/>
    </row>
    <row r="66" spans="1:8" ht="44.25" customHeight="1">
      <c r="A66" s="522" t="s">
        <v>71</v>
      </c>
      <c r="B66" s="522"/>
      <c r="C66" s="522"/>
      <c r="D66" s="522"/>
      <c r="E66" s="522"/>
      <c r="F66" s="522"/>
      <c r="G66" s="522"/>
      <c r="H66" s="522"/>
    </row>
    <row r="67" spans="1:8" ht="65.25" customHeight="1">
      <c r="A67" s="522" t="s">
        <v>72</v>
      </c>
      <c r="B67" s="522"/>
      <c r="C67" s="522"/>
      <c r="D67" s="522"/>
      <c r="E67" s="522"/>
      <c r="F67" s="522"/>
      <c r="G67" s="522"/>
      <c r="H67" s="522"/>
    </row>
    <row r="68" spans="1:8" ht="81.75" customHeight="1">
      <c r="A68" s="522" t="s">
        <v>73</v>
      </c>
      <c r="B68" s="522"/>
      <c r="C68" s="522"/>
      <c r="D68" s="522"/>
      <c r="E68" s="522"/>
      <c r="F68" s="522"/>
      <c r="G68" s="522"/>
      <c r="H68" s="522"/>
    </row>
    <row r="69" spans="1:8" ht="22.5" customHeight="1">
      <c r="A69" s="522" t="s">
        <v>74</v>
      </c>
      <c r="B69" s="522"/>
      <c r="C69" s="522"/>
      <c r="D69" s="522"/>
      <c r="E69" s="522"/>
      <c r="F69" s="522"/>
      <c r="G69" s="522"/>
      <c r="H69" s="522"/>
    </row>
    <row r="70" spans="1:8" ht="24" customHeight="1">
      <c r="A70" s="522" t="s">
        <v>75</v>
      </c>
      <c r="B70" s="522"/>
      <c r="C70" s="522"/>
      <c r="D70" s="522"/>
      <c r="E70" s="522"/>
      <c r="F70" s="522"/>
      <c r="G70" s="522"/>
      <c r="H70" s="522"/>
    </row>
    <row r="71" spans="1:8" ht="19.5" customHeight="1">
      <c r="A71" s="522" t="s">
        <v>76</v>
      </c>
      <c r="B71" s="522"/>
      <c r="C71" s="522"/>
      <c r="D71" s="522"/>
      <c r="E71" s="522"/>
      <c r="F71" s="522"/>
      <c r="G71" s="522"/>
      <c r="H71" s="522"/>
    </row>
    <row r="72" spans="1:8" ht="36" customHeight="1">
      <c r="A72" s="522" t="s">
        <v>77</v>
      </c>
      <c r="B72" s="522"/>
      <c r="C72" s="522"/>
      <c r="D72" s="522"/>
      <c r="E72" s="522"/>
      <c r="F72" s="522"/>
      <c r="G72" s="522"/>
      <c r="H72" s="522"/>
    </row>
    <row r="73" spans="1:8" ht="12.75" customHeight="1">
      <c r="A73" s="522" t="s">
        <v>78</v>
      </c>
      <c r="B73" s="522"/>
      <c r="C73" s="522"/>
      <c r="D73" s="522"/>
      <c r="E73" s="522"/>
      <c r="F73" s="522"/>
      <c r="G73" s="522"/>
      <c r="H73" s="522"/>
    </row>
    <row r="74" spans="1:8" ht="12.75" customHeight="1">
      <c r="A74" s="522" t="s">
        <v>79</v>
      </c>
      <c r="B74" s="522"/>
      <c r="C74" s="522"/>
      <c r="D74" s="522"/>
      <c r="E74" s="522"/>
      <c r="F74" s="522"/>
      <c r="G74" s="522"/>
      <c r="H74" s="522"/>
    </row>
    <row r="75" spans="1:8" ht="12.75" customHeight="1">
      <c r="A75" s="522" t="s">
        <v>80</v>
      </c>
      <c r="B75" s="522"/>
      <c r="C75" s="522"/>
      <c r="D75" s="522"/>
      <c r="E75" s="522"/>
      <c r="F75" s="522"/>
      <c r="G75" s="522"/>
      <c r="H75" s="522"/>
    </row>
    <row r="76" spans="1:8" ht="32.25" customHeight="1">
      <c r="A76" s="522" t="s">
        <v>81</v>
      </c>
      <c r="B76" s="522"/>
      <c r="C76" s="522"/>
      <c r="D76" s="522"/>
      <c r="E76" s="522"/>
      <c r="F76" s="522"/>
      <c r="G76" s="522"/>
      <c r="H76" s="522"/>
    </row>
    <row r="77" spans="1:8" ht="37.5" customHeight="1">
      <c r="A77" s="522" t="s">
        <v>82</v>
      </c>
      <c r="B77" s="522"/>
      <c r="C77" s="522"/>
      <c r="D77" s="522"/>
      <c r="E77" s="522"/>
      <c r="F77" s="522"/>
      <c r="G77" s="522"/>
      <c r="H77" s="522"/>
    </row>
    <row r="78" spans="1:8" ht="42.75" customHeight="1">
      <c r="A78" s="522" t="s">
        <v>161</v>
      </c>
      <c r="B78" s="522"/>
      <c r="C78" s="522"/>
      <c r="D78" s="522"/>
      <c r="E78" s="522"/>
      <c r="F78" s="522"/>
      <c r="G78" s="522"/>
      <c r="H78" s="522"/>
    </row>
    <row r="79" spans="1:8">
      <c r="A79" s="80"/>
      <c r="B79" s="80"/>
      <c r="C79" s="80"/>
      <c r="D79" s="80"/>
      <c r="E79" s="80"/>
      <c r="F79" s="80"/>
      <c r="G79" s="80"/>
    </row>
    <row r="80" spans="1:8">
      <c r="A80" s="528" t="s">
        <v>83</v>
      </c>
      <c r="B80" s="528"/>
      <c r="C80" s="528"/>
      <c r="D80" s="528"/>
      <c r="E80" s="528"/>
      <c r="F80" s="528"/>
      <c r="G80" s="528"/>
    </row>
    <row r="81" spans="1:8">
      <c r="A81" s="80"/>
      <c r="B81" s="80"/>
      <c r="C81" s="80"/>
      <c r="D81" s="80"/>
      <c r="E81" s="80"/>
      <c r="F81" s="80"/>
      <c r="G81" s="80"/>
    </row>
    <row r="83" spans="1:8" ht="13.5" thickBot="1"/>
    <row r="84" spans="1:8" ht="16.5" customHeight="1" thickBot="1">
      <c r="A84" s="524" t="s">
        <v>84</v>
      </c>
      <c r="B84" s="525"/>
      <c r="C84" s="525"/>
      <c r="D84" s="525"/>
      <c r="E84" s="525"/>
      <c r="F84" s="525"/>
      <c r="G84" s="525"/>
      <c r="H84" s="529"/>
    </row>
    <row r="85" spans="1:8">
      <c r="A85" s="80"/>
      <c r="B85" s="80"/>
      <c r="C85" s="80"/>
      <c r="D85" s="80"/>
      <c r="E85" s="80"/>
      <c r="F85" s="80"/>
      <c r="G85" s="80"/>
      <c r="H85" s="80"/>
    </row>
    <row r="86" spans="1:8" ht="52.5" customHeight="1">
      <c r="A86" s="522" t="s">
        <v>159</v>
      </c>
      <c r="B86" s="522"/>
      <c r="C86" s="522"/>
      <c r="D86" s="522"/>
      <c r="E86" s="522"/>
      <c r="F86" s="522"/>
      <c r="G86" s="522"/>
      <c r="H86" s="522"/>
    </row>
    <row r="87" spans="1:8" ht="58.5" customHeight="1">
      <c r="A87" s="522" t="s">
        <v>85</v>
      </c>
      <c r="B87" s="522"/>
      <c r="C87" s="522"/>
      <c r="D87" s="522"/>
      <c r="E87" s="522"/>
      <c r="F87" s="522"/>
      <c r="G87" s="522"/>
      <c r="H87" s="522"/>
    </row>
    <row r="88" spans="1:8" ht="58.5" customHeight="1">
      <c r="A88" s="522" t="s">
        <v>86</v>
      </c>
      <c r="B88" s="522"/>
      <c r="C88" s="522"/>
      <c r="D88" s="522"/>
      <c r="E88" s="522"/>
      <c r="F88" s="522"/>
      <c r="G88" s="522"/>
      <c r="H88" s="522"/>
    </row>
    <row r="89" spans="1:8" ht="54.75" customHeight="1">
      <c r="A89" s="522" t="s">
        <v>87</v>
      </c>
      <c r="B89" s="522"/>
      <c r="C89" s="522"/>
      <c r="D89" s="522"/>
      <c r="E89" s="522"/>
      <c r="F89" s="522"/>
      <c r="G89" s="522"/>
      <c r="H89" s="522"/>
    </row>
    <row r="90" spans="1:8" ht="51.75" customHeight="1">
      <c r="A90" s="522" t="s">
        <v>88</v>
      </c>
      <c r="B90" s="522"/>
      <c r="C90" s="522"/>
      <c r="D90" s="522"/>
      <c r="E90" s="522"/>
      <c r="F90" s="522"/>
      <c r="G90" s="522"/>
      <c r="H90" s="522"/>
    </row>
    <row r="91" spans="1:8" ht="49.5" customHeight="1">
      <c r="A91" s="522" t="s">
        <v>89</v>
      </c>
      <c r="B91" s="522"/>
      <c r="C91" s="522"/>
      <c r="D91" s="522"/>
      <c r="E91" s="522"/>
      <c r="F91" s="522"/>
      <c r="G91" s="522"/>
      <c r="H91" s="522"/>
    </row>
    <row r="92" spans="1:8" ht="27" customHeight="1">
      <c r="A92" s="522" t="s">
        <v>90</v>
      </c>
      <c r="B92" s="522"/>
      <c r="C92" s="522"/>
      <c r="D92" s="522"/>
      <c r="E92" s="522"/>
      <c r="F92" s="522"/>
      <c r="G92" s="522"/>
      <c r="H92" s="522"/>
    </row>
    <row r="93" spans="1:8" ht="29.25" customHeight="1">
      <c r="A93" s="522" t="s">
        <v>160</v>
      </c>
      <c r="B93" s="522"/>
      <c r="C93" s="522"/>
      <c r="D93" s="522"/>
      <c r="E93" s="522"/>
      <c r="F93" s="522"/>
      <c r="G93" s="522"/>
      <c r="H93" s="522"/>
    </row>
    <row r="94" spans="1:8" ht="58.5" customHeight="1">
      <c r="A94" s="522" t="s">
        <v>91</v>
      </c>
      <c r="B94" s="522"/>
      <c r="C94" s="522"/>
      <c r="D94" s="522"/>
      <c r="E94" s="522"/>
      <c r="F94" s="522"/>
      <c r="G94" s="522"/>
      <c r="H94" s="522"/>
    </row>
    <row r="95" spans="1:8" ht="12.75" customHeight="1">
      <c r="A95" s="522" t="s">
        <v>92</v>
      </c>
      <c r="B95" s="522"/>
      <c r="C95" s="522"/>
      <c r="D95" s="522"/>
      <c r="E95" s="522"/>
      <c r="F95" s="522"/>
      <c r="G95" s="522"/>
      <c r="H95" s="522"/>
    </row>
    <row r="96" spans="1:8" ht="12.75" customHeight="1">
      <c r="A96" s="522" t="s">
        <v>93</v>
      </c>
      <c r="B96" s="522"/>
      <c r="C96" s="522"/>
      <c r="D96" s="522"/>
      <c r="E96" s="522"/>
      <c r="F96" s="522"/>
      <c r="G96" s="522"/>
      <c r="H96" s="522"/>
    </row>
    <row r="97" spans="1:8" ht="63" customHeight="1">
      <c r="A97" s="522" t="s">
        <v>94</v>
      </c>
      <c r="B97" s="522"/>
      <c r="C97" s="522"/>
      <c r="D97" s="522"/>
      <c r="E97" s="522"/>
      <c r="F97" s="522"/>
      <c r="G97" s="522"/>
      <c r="H97" s="522"/>
    </row>
    <row r="98" spans="1:8">
      <c r="A98" s="80"/>
      <c r="B98" s="80"/>
      <c r="C98" s="80"/>
      <c r="D98" s="80"/>
      <c r="E98" s="80"/>
      <c r="F98" s="80"/>
      <c r="G98" s="80"/>
      <c r="H98" s="80"/>
    </row>
    <row r="99" spans="1:8" ht="13.5" customHeight="1">
      <c r="A99" s="522" t="s">
        <v>95</v>
      </c>
      <c r="B99" s="522"/>
      <c r="C99" s="522"/>
      <c r="D99" s="522"/>
      <c r="E99" s="522"/>
      <c r="F99" s="522"/>
      <c r="G99" s="522"/>
      <c r="H99" s="522"/>
    </row>
    <row r="100" spans="1:8" ht="20.25" customHeight="1">
      <c r="A100" s="522" t="s">
        <v>96</v>
      </c>
      <c r="B100" s="522"/>
      <c r="C100" s="522"/>
      <c r="D100" s="522"/>
      <c r="E100" s="522"/>
      <c r="F100" s="522"/>
      <c r="G100" s="522"/>
      <c r="H100" s="522"/>
    </row>
    <row r="101" spans="1:8" ht="19.5" customHeight="1">
      <c r="A101" s="522" t="s">
        <v>97</v>
      </c>
      <c r="B101" s="522"/>
      <c r="C101" s="522"/>
      <c r="D101" s="522"/>
      <c r="E101" s="522"/>
      <c r="F101" s="522"/>
      <c r="G101" s="522"/>
      <c r="H101" s="522"/>
    </row>
    <row r="102" spans="1:8" ht="15" customHeight="1">
      <c r="A102" s="522" t="s">
        <v>98</v>
      </c>
      <c r="B102" s="522"/>
      <c r="C102" s="522"/>
      <c r="D102" s="522"/>
      <c r="E102" s="522"/>
      <c r="F102" s="522"/>
      <c r="G102" s="522"/>
      <c r="H102" s="522"/>
    </row>
    <row r="103" spans="1:8" ht="12" customHeight="1">
      <c r="A103" s="522" t="s">
        <v>99</v>
      </c>
      <c r="B103" s="522"/>
      <c r="C103" s="522"/>
      <c r="D103" s="522"/>
      <c r="E103" s="522"/>
      <c r="F103" s="522"/>
      <c r="G103" s="522"/>
      <c r="H103" s="522"/>
    </row>
    <row r="104" spans="1:8" ht="12.75" customHeight="1">
      <c r="A104" s="522" t="s">
        <v>100</v>
      </c>
      <c r="B104" s="522"/>
      <c r="C104" s="522"/>
      <c r="D104" s="522"/>
      <c r="E104" s="522"/>
      <c r="F104" s="522"/>
      <c r="G104" s="522"/>
      <c r="H104" s="522"/>
    </row>
    <row r="105" spans="1:8" ht="12.75" customHeight="1">
      <c r="A105" s="522" t="s">
        <v>101</v>
      </c>
      <c r="B105" s="522"/>
      <c r="C105" s="522"/>
      <c r="D105" s="522"/>
      <c r="E105" s="522"/>
      <c r="F105" s="522"/>
      <c r="G105" s="522"/>
      <c r="H105" s="522"/>
    </row>
    <row r="106" spans="1:8" ht="12.75" customHeight="1">
      <c r="A106" s="522" t="s">
        <v>102</v>
      </c>
      <c r="B106" s="522"/>
      <c r="C106" s="522"/>
      <c r="D106" s="522"/>
      <c r="E106" s="522"/>
      <c r="F106" s="522"/>
      <c r="G106" s="522"/>
      <c r="H106" s="522"/>
    </row>
    <row r="107" spans="1:8" ht="12.75" customHeight="1">
      <c r="A107" s="527" t="s">
        <v>103</v>
      </c>
      <c r="B107" s="527"/>
      <c r="C107" s="527"/>
      <c r="D107" s="527"/>
      <c r="E107" s="527"/>
      <c r="F107" s="527"/>
      <c r="G107" s="527"/>
      <c r="H107" s="527"/>
    </row>
    <row r="108" spans="1:8" ht="12.75" customHeight="1">
      <c r="A108" s="522" t="s">
        <v>104</v>
      </c>
      <c r="B108" s="522"/>
      <c r="C108" s="522"/>
      <c r="D108" s="522"/>
      <c r="E108" s="522"/>
      <c r="F108" s="522"/>
      <c r="G108" s="522"/>
      <c r="H108" s="522"/>
    </row>
    <row r="109" spans="1:8" ht="12.75" customHeight="1">
      <c r="A109" s="522" t="s">
        <v>105</v>
      </c>
      <c r="B109" s="522"/>
      <c r="C109" s="522"/>
      <c r="D109" s="522"/>
      <c r="E109" s="522"/>
      <c r="F109" s="522"/>
      <c r="G109" s="522"/>
      <c r="H109" s="522"/>
    </row>
    <row r="110" spans="1:8" ht="12.75" customHeight="1">
      <c r="A110" s="522" t="s">
        <v>106</v>
      </c>
      <c r="B110" s="522"/>
      <c r="C110" s="522"/>
      <c r="D110" s="522"/>
      <c r="E110" s="522"/>
      <c r="F110" s="522"/>
      <c r="G110" s="522"/>
      <c r="H110" s="522"/>
    </row>
    <row r="111" spans="1:8">
      <c r="A111" s="80"/>
      <c r="B111" s="80"/>
      <c r="C111" s="80"/>
      <c r="D111" s="80"/>
      <c r="E111" s="80"/>
      <c r="F111" s="80"/>
      <c r="G111" s="80"/>
      <c r="H111" s="80"/>
    </row>
    <row r="112" spans="1:8" ht="13.5" thickBot="1">
      <c r="A112" s="80"/>
      <c r="B112" s="86"/>
      <c r="C112" s="86"/>
      <c r="D112" s="86"/>
      <c r="E112" s="80"/>
      <c r="F112" s="80"/>
      <c r="G112" s="80"/>
      <c r="H112" s="80"/>
    </row>
    <row r="113" spans="1:8" ht="15.75" customHeight="1" thickBot="1">
      <c r="A113" s="524" t="s">
        <v>107</v>
      </c>
      <c r="B113" s="525"/>
      <c r="C113" s="525"/>
      <c r="D113" s="525"/>
      <c r="E113" s="525"/>
      <c r="F113" s="525"/>
      <c r="G113" s="525"/>
      <c r="H113" s="529"/>
    </row>
    <row r="114" spans="1:8">
      <c r="A114" s="80"/>
      <c r="B114" s="80"/>
      <c r="C114" s="80"/>
      <c r="D114" s="80"/>
      <c r="E114" s="80"/>
      <c r="F114" s="80"/>
      <c r="G114" s="80"/>
      <c r="H114" s="80"/>
    </row>
    <row r="115" spans="1:8" ht="47.25" customHeight="1">
      <c r="A115" s="522" t="s">
        <v>108</v>
      </c>
      <c r="B115" s="522"/>
      <c r="C115" s="522"/>
      <c r="D115" s="522"/>
      <c r="E115" s="522"/>
      <c r="F115" s="522"/>
      <c r="G115" s="522"/>
      <c r="H115" s="522"/>
    </row>
    <row r="116" spans="1:8" ht="39" customHeight="1">
      <c r="A116" s="522" t="s">
        <v>109</v>
      </c>
      <c r="B116" s="522"/>
      <c r="C116" s="522"/>
      <c r="D116" s="522"/>
      <c r="E116" s="522"/>
      <c r="F116" s="522"/>
      <c r="G116" s="522"/>
      <c r="H116" s="522"/>
    </row>
    <row r="117" spans="1:8">
      <c r="A117" s="526"/>
      <c r="B117" s="526"/>
      <c r="C117" s="526"/>
      <c r="D117" s="526"/>
      <c r="E117" s="526"/>
      <c r="F117" s="526"/>
      <c r="G117" s="526"/>
      <c r="H117" s="526"/>
    </row>
    <row r="118" spans="1:8" ht="45.75" customHeight="1">
      <c r="A118" s="522" t="s">
        <v>110</v>
      </c>
      <c r="B118" s="522"/>
      <c r="C118" s="522"/>
      <c r="D118" s="522"/>
      <c r="E118" s="522"/>
      <c r="F118" s="522"/>
      <c r="G118" s="522"/>
      <c r="H118" s="522"/>
    </row>
    <row r="119" spans="1:8" ht="52.5" customHeight="1">
      <c r="A119" s="522" t="s">
        <v>111</v>
      </c>
      <c r="B119" s="522"/>
      <c r="C119" s="522"/>
      <c r="D119" s="522"/>
      <c r="E119" s="522"/>
      <c r="F119" s="522"/>
      <c r="G119" s="522"/>
      <c r="H119" s="522"/>
    </row>
    <row r="120" spans="1:8" ht="59.25" customHeight="1">
      <c r="A120" s="522" t="s">
        <v>112</v>
      </c>
      <c r="B120" s="522"/>
      <c r="C120" s="522"/>
      <c r="D120" s="522"/>
      <c r="E120" s="522"/>
      <c r="F120" s="522"/>
      <c r="G120" s="522"/>
      <c r="H120" s="522"/>
    </row>
    <row r="121" spans="1:8" ht="20.25" customHeight="1">
      <c r="A121" s="522" t="s">
        <v>113</v>
      </c>
      <c r="B121" s="522"/>
      <c r="C121" s="522"/>
      <c r="D121" s="522"/>
      <c r="E121" s="522"/>
      <c r="F121" s="522"/>
      <c r="G121" s="522"/>
      <c r="H121" s="522"/>
    </row>
    <row r="122" spans="1:8" ht="21" customHeight="1">
      <c r="A122" s="522" t="s">
        <v>114</v>
      </c>
      <c r="B122" s="522"/>
      <c r="C122" s="522"/>
      <c r="D122" s="522"/>
      <c r="E122" s="522"/>
      <c r="F122" s="522"/>
      <c r="G122" s="522"/>
      <c r="H122" s="522"/>
    </row>
    <row r="123" spans="1:8" ht="20.25" customHeight="1">
      <c r="A123" s="522" t="s">
        <v>115</v>
      </c>
      <c r="B123" s="522"/>
      <c r="C123" s="522"/>
      <c r="D123" s="522"/>
      <c r="E123" s="522"/>
      <c r="F123" s="522"/>
      <c r="G123" s="522"/>
      <c r="H123" s="522"/>
    </row>
    <row r="124" spans="1:8" ht="18.75" customHeight="1">
      <c r="A124" s="527" t="s">
        <v>116</v>
      </c>
      <c r="B124" s="527"/>
      <c r="C124" s="527"/>
      <c r="D124" s="527"/>
      <c r="E124" s="527"/>
      <c r="F124" s="527"/>
      <c r="G124" s="527"/>
      <c r="H124" s="527"/>
    </row>
    <row r="125" spans="1:8" ht="12.75" customHeight="1">
      <c r="A125" s="522" t="s">
        <v>117</v>
      </c>
      <c r="B125" s="522"/>
      <c r="C125" s="522"/>
      <c r="D125" s="522"/>
      <c r="E125" s="522"/>
      <c r="F125" s="522"/>
      <c r="G125" s="522"/>
      <c r="H125" s="522"/>
    </row>
    <row r="126" spans="1:8" ht="12.75" customHeight="1">
      <c r="A126" s="522" t="s">
        <v>105</v>
      </c>
      <c r="B126" s="522"/>
      <c r="C126" s="522"/>
      <c r="D126" s="522"/>
      <c r="E126" s="522"/>
      <c r="F126" s="522"/>
      <c r="G126" s="522"/>
      <c r="H126" s="522"/>
    </row>
    <row r="127" spans="1:8" ht="12.75" customHeight="1">
      <c r="A127" s="522" t="s">
        <v>118</v>
      </c>
      <c r="B127" s="522"/>
      <c r="C127" s="522"/>
      <c r="D127" s="522"/>
      <c r="E127" s="522"/>
      <c r="F127" s="522"/>
      <c r="G127" s="522"/>
      <c r="H127" s="522"/>
    </row>
    <row r="128" spans="1:8">
      <c r="A128" s="522" t="s">
        <v>119</v>
      </c>
      <c r="B128" s="522"/>
      <c r="C128" s="522"/>
      <c r="D128" s="522"/>
      <c r="E128" s="522"/>
      <c r="F128" s="522"/>
      <c r="G128" s="522"/>
      <c r="H128" s="522"/>
    </row>
    <row r="129" spans="1:8" ht="12.75" customHeight="1">
      <c r="A129" s="522" t="s">
        <v>120</v>
      </c>
      <c r="B129" s="522"/>
      <c r="C129" s="522"/>
      <c r="D129" s="522"/>
      <c r="E129" s="522"/>
      <c r="F129" s="522"/>
      <c r="G129" s="522"/>
      <c r="H129" s="522"/>
    </row>
    <row r="130" spans="1:8" ht="24" customHeight="1" thickBot="1">
      <c r="A130" s="528" t="s">
        <v>121</v>
      </c>
      <c r="B130" s="528"/>
      <c r="C130" s="528"/>
      <c r="D130" s="528"/>
      <c r="E130" s="528"/>
      <c r="F130" s="528"/>
      <c r="G130" s="528"/>
      <c r="H130" s="80"/>
    </row>
    <row r="131" spans="1:8" ht="15.75" customHeight="1" thickBot="1">
      <c r="A131" s="524" t="s">
        <v>122</v>
      </c>
      <c r="B131" s="525"/>
      <c r="C131" s="525"/>
      <c r="D131" s="525"/>
      <c r="E131" s="525"/>
      <c r="F131" s="525"/>
      <c r="G131" s="525"/>
      <c r="H131" s="529"/>
    </row>
    <row r="132" spans="1:8">
      <c r="A132" s="80"/>
      <c r="B132" s="80"/>
      <c r="C132" s="80"/>
      <c r="D132" s="80"/>
      <c r="E132" s="80"/>
      <c r="F132" s="80"/>
      <c r="G132" s="80"/>
      <c r="H132" s="80"/>
    </row>
    <row r="133" spans="1:8" ht="43.5" customHeight="1">
      <c r="A133" s="522" t="s">
        <v>123</v>
      </c>
      <c r="B133" s="522"/>
      <c r="C133" s="522"/>
      <c r="D133" s="522"/>
      <c r="E133" s="522"/>
      <c r="F133" s="522"/>
      <c r="G133" s="522"/>
      <c r="H133" s="522"/>
    </row>
    <row r="134" spans="1:8" ht="83.25" customHeight="1">
      <c r="A134" s="522" t="s">
        <v>124</v>
      </c>
      <c r="B134" s="522"/>
      <c r="C134" s="522"/>
      <c r="D134" s="522"/>
      <c r="E134" s="522"/>
      <c r="F134" s="522"/>
      <c r="G134" s="522"/>
      <c r="H134" s="522"/>
    </row>
    <row r="135" spans="1:8" ht="30.75" customHeight="1">
      <c r="A135" s="522" t="s">
        <v>125</v>
      </c>
      <c r="B135" s="522"/>
      <c r="C135" s="522"/>
      <c r="D135" s="522"/>
      <c r="E135" s="522"/>
      <c r="F135" s="522"/>
      <c r="G135" s="522"/>
      <c r="H135" s="522"/>
    </row>
    <row r="136" spans="1:8" ht="58.5" customHeight="1">
      <c r="A136" s="522" t="s">
        <v>126</v>
      </c>
      <c r="B136" s="522"/>
      <c r="C136" s="522"/>
      <c r="D136" s="522"/>
      <c r="E136" s="522"/>
      <c r="F136" s="522"/>
      <c r="G136" s="522"/>
      <c r="H136" s="522"/>
    </row>
    <row r="137" spans="1:8" ht="35.25" customHeight="1">
      <c r="A137" s="522" t="s">
        <v>127</v>
      </c>
      <c r="B137" s="522"/>
      <c r="C137" s="522"/>
      <c r="D137" s="522"/>
      <c r="E137" s="522"/>
      <c r="F137" s="522"/>
      <c r="G137" s="522"/>
      <c r="H137" s="522"/>
    </row>
    <row r="138" spans="1:8" ht="12.75" customHeight="1">
      <c r="A138" s="522" t="s">
        <v>128</v>
      </c>
      <c r="B138" s="522"/>
      <c r="C138" s="522"/>
      <c r="D138" s="522"/>
      <c r="E138" s="522"/>
      <c r="F138" s="522"/>
      <c r="G138" s="522"/>
      <c r="H138" s="522"/>
    </row>
    <row r="139" spans="1:8" ht="12.75" customHeight="1">
      <c r="A139" s="522" t="s">
        <v>129</v>
      </c>
      <c r="B139" s="522"/>
      <c r="C139" s="522"/>
      <c r="D139" s="522"/>
      <c r="E139" s="522"/>
      <c r="F139" s="522"/>
      <c r="G139" s="522"/>
      <c r="H139" s="522"/>
    </row>
    <row r="140" spans="1:8" ht="12.75" customHeight="1">
      <c r="A140" s="522" t="s">
        <v>130</v>
      </c>
      <c r="B140" s="522"/>
      <c r="C140" s="522"/>
      <c r="D140" s="522"/>
      <c r="E140" s="522"/>
      <c r="F140" s="522"/>
      <c r="G140" s="522"/>
      <c r="H140" s="522"/>
    </row>
    <row r="141" spans="1:8" ht="12.75" customHeight="1">
      <c r="A141" s="522" t="s">
        <v>131</v>
      </c>
      <c r="B141" s="522"/>
      <c r="C141" s="522"/>
      <c r="D141" s="522"/>
      <c r="E141" s="522"/>
      <c r="F141" s="522"/>
      <c r="G141" s="522"/>
      <c r="H141" s="522"/>
    </row>
    <row r="142" spans="1:8" ht="12.75" customHeight="1">
      <c r="A142" s="522" t="s">
        <v>132</v>
      </c>
      <c r="B142" s="522"/>
      <c r="C142" s="522"/>
      <c r="D142" s="522"/>
      <c r="E142" s="522"/>
      <c r="F142" s="522"/>
      <c r="G142" s="522"/>
      <c r="H142" s="522"/>
    </row>
    <row r="143" spans="1:8" ht="12.75" customHeight="1">
      <c r="A143" s="522" t="s">
        <v>133</v>
      </c>
      <c r="B143" s="522"/>
      <c r="C143" s="522"/>
      <c r="D143" s="522"/>
      <c r="E143" s="522"/>
      <c r="F143" s="522"/>
      <c r="G143" s="522"/>
      <c r="H143" s="522"/>
    </row>
    <row r="144" spans="1:8" ht="12.75" customHeight="1">
      <c r="A144" s="527" t="s">
        <v>134</v>
      </c>
      <c r="B144" s="527"/>
      <c r="C144" s="527"/>
      <c r="D144" s="527"/>
      <c r="E144" s="527"/>
      <c r="F144" s="527"/>
      <c r="G144" s="527"/>
      <c r="H144" s="527"/>
    </row>
    <row r="145" spans="1:8" ht="12.75" customHeight="1">
      <c r="A145" s="522" t="s">
        <v>104</v>
      </c>
      <c r="B145" s="522"/>
      <c r="C145" s="522"/>
      <c r="D145" s="522"/>
      <c r="E145" s="522"/>
      <c r="F145" s="522"/>
      <c r="G145" s="522"/>
      <c r="H145" s="522"/>
    </row>
    <row r="146" spans="1:8" ht="12.75" customHeight="1">
      <c r="A146" s="522" t="s">
        <v>105</v>
      </c>
      <c r="B146" s="522"/>
      <c r="C146" s="522"/>
      <c r="D146" s="522"/>
      <c r="E146" s="522"/>
      <c r="F146" s="522"/>
      <c r="G146" s="522"/>
      <c r="H146" s="522"/>
    </row>
    <row r="147" spans="1:8" ht="12.75" customHeight="1">
      <c r="A147" s="522" t="s">
        <v>120</v>
      </c>
      <c r="B147" s="522"/>
      <c r="C147" s="522"/>
      <c r="D147" s="522"/>
      <c r="E147" s="522"/>
      <c r="F147" s="522"/>
      <c r="G147" s="522"/>
      <c r="H147" s="522"/>
    </row>
    <row r="149" spans="1:8" ht="13.5" thickBot="1">
      <c r="A149" s="86"/>
      <c r="B149" s="86"/>
      <c r="C149" s="86"/>
      <c r="D149" s="86"/>
      <c r="E149" s="86"/>
      <c r="F149" s="86"/>
      <c r="G149" s="86"/>
      <c r="H149" s="86"/>
    </row>
    <row r="150" spans="1:8" ht="16.5" thickBot="1">
      <c r="A150" s="524" t="s">
        <v>135</v>
      </c>
      <c r="B150" s="525"/>
      <c r="C150" s="525"/>
      <c r="D150" s="525"/>
      <c r="E150" s="525"/>
      <c r="F150" s="525"/>
      <c r="G150" s="525"/>
      <c r="H150" s="91"/>
    </row>
    <row r="151" spans="1:8">
      <c r="A151" s="80"/>
      <c r="B151" s="80"/>
      <c r="C151" s="80"/>
      <c r="D151" s="80"/>
      <c r="E151" s="80"/>
      <c r="F151" s="80"/>
      <c r="G151" s="80"/>
      <c r="H151" s="80"/>
    </row>
    <row r="152" spans="1:8" ht="46.5" customHeight="1">
      <c r="A152" s="522" t="s">
        <v>136</v>
      </c>
      <c r="B152" s="522"/>
      <c r="C152" s="522"/>
      <c r="D152" s="522"/>
      <c r="E152" s="522"/>
      <c r="F152" s="522"/>
      <c r="G152" s="522"/>
      <c r="H152" s="522"/>
    </row>
    <row r="153" spans="1:8" ht="47.25" customHeight="1">
      <c r="A153" s="522" t="s">
        <v>137</v>
      </c>
      <c r="B153" s="522"/>
      <c r="C153" s="522"/>
      <c r="D153" s="522"/>
      <c r="E153" s="522"/>
      <c r="F153" s="522"/>
      <c r="G153" s="522"/>
      <c r="H153" s="522"/>
    </row>
    <row r="154" spans="1:8" ht="31.5" customHeight="1">
      <c r="A154" s="522" t="s">
        <v>138</v>
      </c>
      <c r="B154" s="522"/>
      <c r="C154" s="522"/>
      <c r="D154" s="522"/>
      <c r="E154" s="522"/>
      <c r="F154" s="522"/>
      <c r="G154" s="522"/>
      <c r="H154" s="522"/>
    </row>
    <row r="155" spans="1:8" ht="12.75" customHeight="1">
      <c r="A155" s="522" t="s">
        <v>139</v>
      </c>
      <c r="B155" s="522"/>
      <c r="C155" s="522"/>
      <c r="D155" s="522"/>
      <c r="E155" s="522"/>
      <c r="F155" s="522"/>
      <c r="G155" s="522"/>
      <c r="H155" s="522"/>
    </row>
    <row r="156" spans="1:8" ht="39" customHeight="1">
      <c r="A156" s="522" t="s">
        <v>140</v>
      </c>
      <c r="B156" s="522"/>
      <c r="C156" s="522"/>
      <c r="D156" s="522"/>
      <c r="E156" s="522"/>
      <c r="F156" s="522"/>
      <c r="G156" s="522"/>
      <c r="H156" s="522"/>
    </row>
    <row r="157" spans="1:8" ht="33" customHeight="1">
      <c r="A157" s="522" t="s">
        <v>141</v>
      </c>
      <c r="B157" s="522"/>
      <c r="C157" s="522"/>
      <c r="D157" s="522"/>
      <c r="E157" s="522"/>
      <c r="F157" s="522"/>
      <c r="G157" s="522"/>
      <c r="H157" s="522"/>
    </row>
    <row r="158" spans="1:8" ht="69.75" customHeight="1">
      <c r="A158" s="522" t="s">
        <v>142</v>
      </c>
      <c r="B158" s="522"/>
      <c r="C158" s="522"/>
      <c r="D158" s="522"/>
      <c r="E158" s="522"/>
      <c r="F158" s="522"/>
      <c r="G158" s="522"/>
      <c r="H158" s="522"/>
    </row>
    <row r="159" spans="1:8" ht="29.25" customHeight="1">
      <c r="A159" s="522" t="s">
        <v>143</v>
      </c>
      <c r="B159" s="522"/>
      <c r="C159" s="522"/>
      <c r="D159" s="522"/>
      <c r="E159" s="522"/>
      <c r="F159" s="522"/>
      <c r="G159" s="522"/>
      <c r="H159" s="522"/>
    </row>
    <row r="160" spans="1:8" ht="12.75" customHeight="1">
      <c r="A160" s="522" t="s">
        <v>144</v>
      </c>
      <c r="B160" s="522"/>
      <c r="C160" s="522"/>
      <c r="D160" s="522"/>
      <c r="E160" s="522"/>
      <c r="F160" s="522"/>
      <c r="G160" s="522"/>
      <c r="H160" s="522"/>
    </row>
    <row r="161" spans="1:8" ht="12.75" customHeight="1">
      <c r="A161" s="522" t="s">
        <v>145</v>
      </c>
      <c r="B161" s="522"/>
      <c r="C161" s="522"/>
      <c r="D161" s="522"/>
      <c r="E161" s="522"/>
      <c r="F161" s="522"/>
      <c r="G161" s="522"/>
      <c r="H161" s="522"/>
    </row>
    <row r="162" spans="1:8" ht="12.75" customHeight="1">
      <c r="A162" s="522" t="s">
        <v>146</v>
      </c>
      <c r="B162" s="522"/>
      <c r="C162" s="522"/>
      <c r="D162" s="522"/>
      <c r="E162" s="522"/>
      <c r="F162" s="522"/>
      <c r="G162" s="522"/>
      <c r="H162" s="522"/>
    </row>
    <row r="163" spans="1:8" ht="12.75" customHeight="1">
      <c r="A163" s="522" t="s">
        <v>147</v>
      </c>
      <c r="B163" s="522"/>
      <c r="C163" s="522"/>
      <c r="D163" s="522"/>
      <c r="E163" s="522"/>
      <c r="F163" s="522"/>
      <c r="G163" s="522"/>
      <c r="H163" s="522"/>
    </row>
    <row r="164" spans="1:8" ht="12.75" customHeight="1">
      <c r="A164" s="527" t="s">
        <v>134</v>
      </c>
      <c r="B164" s="527"/>
      <c r="C164" s="527"/>
      <c r="D164" s="527"/>
      <c r="E164" s="527"/>
      <c r="F164" s="527"/>
      <c r="G164" s="527"/>
      <c r="H164" s="527"/>
    </row>
    <row r="165" spans="1:8" ht="12.75" customHeight="1">
      <c r="A165" s="522" t="s">
        <v>148</v>
      </c>
      <c r="B165" s="522"/>
      <c r="C165" s="522"/>
      <c r="D165" s="522"/>
      <c r="E165" s="522"/>
      <c r="F165" s="522"/>
      <c r="G165" s="522"/>
      <c r="H165" s="522"/>
    </row>
    <row r="166" spans="1:8" ht="12.75" customHeight="1">
      <c r="A166" s="522" t="s">
        <v>149</v>
      </c>
      <c r="B166" s="522"/>
      <c r="C166" s="522"/>
      <c r="D166" s="522"/>
      <c r="E166" s="522"/>
      <c r="F166" s="522"/>
      <c r="G166" s="522"/>
      <c r="H166" s="522"/>
    </row>
    <row r="167" spans="1:8" ht="12.75" customHeight="1">
      <c r="A167" s="522" t="s">
        <v>150</v>
      </c>
      <c r="B167" s="522"/>
      <c r="C167" s="522"/>
      <c r="D167" s="522"/>
      <c r="E167" s="522"/>
      <c r="F167" s="522"/>
      <c r="G167" s="522"/>
      <c r="H167" s="522"/>
    </row>
    <row r="168" spans="1:8" ht="12.75" customHeight="1">
      <c r="A168" s="522" t="s">
        <v>151</v>
      </c>
      <c r="B168" s="522"/>
      <c r="C168" s="522"/>
      <c r="D168" s="522"/>
      <c r="E168" s="522"/>
      <c r="F168" s="522"/>
      <c r="G168" s="522"/>
      <c r="H168" s="522"/>
    </row>
    <row r="169" spans="1:8" ht="12.75" customHeight="1">
      <c r="A169" s="522" t="s">
        <v>152</v>
      </c>
      <c r="B169" s="522"/>
      <c r="C169" s="522"/>
      <c r="D169" s="522"/>
      <c r="E169" s="522"/>
      <c r="F169" s="522"/>
      <c r="G169" s="522"/>
      <c r="H169" s="522"/>
    </row>
    <row r="170" spans="1:8" ht="12.75" customHeight="1">
      <c r="A170" s="522" t="s">
        <v>153</v>
      </c>
      <c r="B170" s="522"/>
      <c r="C170" s="522"/>
      <c r="D170" s="522"/>
      <c r="E170" s="522"/>
      <c r="F170" s="522"/>
      <c r="G170" s="522"/>
      <c r="H170" s="522"/>
    </row>
    <row r="171" spans="1:8" ht="22.5" customHeight="1">
      <c r="A171" s="522" t="s">
        <v>154</v>
      </c>
      <c r="B171" s="522"/>
      <c r="C171" s="522"/>
      <c r="D171" s="522"/>
      <c r="E171" s="522"/>
      <c r="F171" s="522"/>
      <c r="G171" s="522"/>
      <c r="H171" s="522"/>
    </row>
    <row r="172" spans="1:8" ht="24" customHeight="1">
      <c r="A172" s="522" t="s">
        <v>155</v>
      </c>
      <c r="B172" s="522"/>
      <c r="C172" s="522"/>
      <c r="D172" s="522"/>
      <c r="E172" s="522"/>
      <c r="F172" s="522"/>
      <c r="G172" s="522"/>
      <c r="H172" s="522"/>
    </row>
  </sheetData>
  <sheetProtection password="CC1A" sheet="1" objects="1" scenarios="1"/>
  <mergeCells count="156">
    <mergeCell ref="A172:H172"/>
    <mergeCell ref="A5:H5"/>
    <mergeCell ref="A6:H6"/>
    <mergeCell ref="C2:E2"/>
    <mergeCell ref="B3:H3"/>
    <mergeCell ref="A74:H74"/>
    <mergeCell ref="A169:H169"/>
    <mergeCell ref="A170:H170"/>
    <mergeCell ref="A171:H171"/>
    <mergeCell ref="A7:H7"/>
    <mergeCell ref="A8:H8"/>
    <mergeCell ref="A9:H9"/>
    <mergeCell ref="A4:H4"/>
    <mergeCell ref="A18:H18"/>
    <mergeCell ref="A20:H20"/>
    <mergeCell ref="A43:H43"/>
    <mergeCell ref="A36:H36"/>
    <mergeCell ref="A37:H37"/>
    <mergeCell ref="A21:H21"/>
    <mergeCell ref="A22:H22"/>
    <mergeCell ref="A44:G44"/>
    <mergeCell ref="A49:H49"/>
    <mergeCell ref="A47:H47"/>
    <mergeCell ref="A19:G19"/>
    <mergeCell ref="A54:H54"/>
    <mergeCell ref="A48:H48"/>
    <mergeCell ref="A50:H50"/>
    <mergeCell ref="A45:H45"/>
    <mergeCell ref="A46:H46"/>
    <mergeCell ref="A52:H52"/>
    <mergeCell ref="A51:H51"/>
    <mergeCell ref="A53:H53"/>
    <mergeCell ref="A39:G39"/>
    <mergeCell ref="A40:H40"/>
    <mergeCell ref="A41:H41"/>
    <mergeCell ref="A42:H42"/>
    <mergeCell ref="A62:G62"/>
    <mergeCell ref="A55:H55"/>
    <mergeCell ref="A56:H56"/>
    <mergeCell ref="A58:H58"/>
    <mergeCell ref="A60:H60"/>
    <mergeCell ref="A59:H59"/>
    <mergeCell ref="A65:H65"/>
    <mergeCell ref="A66:H66"/>
    <mergeCell ref="A67:H67"/>
    <mergeCell ref="A57:H57"/>
    <mergeCell ref="A64:H64"/>
    <mergeCell ref="A117:H117"/>
    <mergeCell ref="A104:H104"/>
    <mergeCell ref="A105:H105"/>
    <mergeCell ref="A106:H106"/>
    <mergeCell ref="A107:H107"/>
    <mergeCell ref="A68:H68"/>
    <mergeCell ref="A84:H84"/>
    <mergeCell ref="A70:H70"/>
    <mergeCell ref="A71:H71"/>
    <mergeCell ref="A72:H72"/>
    <mergeCell ref="A73:H73"/>
    <mergeCell ref="A80:G80"/>
    <mergeCell ref="A75:H75"/>
    <mergeCell ref="A76:H76"/>
    <mergeCell ref="A77:H77"/>
    <mergeCell ref="A78:H78"/>
    <mergeCell ref="A90:H90"/>
    <mergeCell ref="A86:H86"/>
    <mergeCell ref="A87:H87"/>
    <mergeCell ref="A88:H88"/>
    <mergeCell ref="A89:H89"/>
    <mergeCell ref="A69:H69"/>
    <mergeCell ref="A113:H113"/>
    <mergeCell ref="A120:H120"/>
    <mergeCell ref="A121:H121"/>
    <mergeCell ref="A122:H122"/>
    <mergeCell ref="A123:H123"/>
    <mergeCell ref="A125:H125"/>
    <mergeCell ref="A91:H91"/>
    <mergeCell ref="A92:H92"/>
    <mergeCell ref="A93:H93"/>
    <mergeCell ref="A94:H94"/>
    <mergeCell ref="A119:H119"/>
    <mergeCell ref="A124:H124"/>
    <mergeCell ref="A103:H103"/>
    <mergeCell ref="A97:H97"/>
    <mergeCell ref="A99:H99"/>
    <mergeCell ref="A95:H95"/>
    <mergeCell ref="A96:H96"/>
    <mergeCell ref="A100:H100"/>
    <mergeCell ref="A101:H101"/>
    <mergeCell ref="A110:H110"/>
    <mergeCell ref="A109:H109"/>
    <mergeCell ref="A108:H108"/>
    <mergeCell ref="A102:H102"/>
    <mergeCell ref="A115:H115"/>
    <mergeCell ref="A116:H116"/>
    <mergeCell ref="A118:H118"/>
    <mergeCell ref="A126:H126"/>
    <mergeCell ref="A127:H127"/>
    <mergeCell ref="A135:H135"/>
    <mergeCell ref="A167:H167"/>
    <mergeCell ref="A168:H168"/>
    <mergeCell ref="A159:H159"/>
    <mergeCell ref="A160:H160"/>
    <mergeCell ref="A161:H161"/>
    <mergeCell ref="A162:H162"/>
    <mergeCell ref="A163:H163"/>
    <mergeCell ref="A165:H165"/>
    <mergeCell ref="A139:H139"/>
    <mergeCell ref="A140:H140"/>
    <mergeCell ref="A141:H141"/>
    <mergeCell ref="A142:H142"/>
    <mergeCell ref="A144:H144"/>
    <mergeCell ref="A154:H154"/>
    <mergeCell ref="A155:H155"/>
    <mergeCell ref="A156:H156"/>
    <mergeCell ref="A166:H166"/>
    <mergeCell ref="A157:H157"/>
    <mergeCell ref="A143:H143"/>
    <mergeCell ref="A150:G150"/>
    <mergeCell ref="A158:H158"/>
    <mergeCell ref="A164:H164"/>
    <mergeCell ref="A133:H133"/>
    <mergeCell ref="A134:H134"/>
    <mergeCell ref="A136:H136"/>
    <mergeCell ref="A137:H137"/>
    <mergeCell ref="A128:H128"/>
    <mergeCell ref="A153:H153"/>
    <mergeCell ref="A145:H145"/>
    <mergeCell ref="A146:H146"/>
    <mergeCell ref="A147:H147"/>
    <mergeCell ref="A152:H152"/>
    <mergeCell ref="A138:H138"/>
    <mergeCell ref="A130:G130"/>
    <mergeCell ref="A129:H129"/>
    <mergeCell ref="A131:H131"/>
    <mergeCell ref="A10:H10"/>
    <mergeCell ref="A11:H11"/>
    <mergeCell ref="A12:H12"/>
    <mergeCell ref="A13:H13"/>
    <mergeCell ref="A14:H14"/>
    <mergeCell ref="A38:H38"/>
    <mergeCell ref="A15:H15"/>
    <mergeCell ref="A23:H23"/>
    <mergeCell ref="A27:H27"/>
    <mergeCell ref="A31:H31"/>
    <mergeCell ref="A29:G29"/>
    <mergeCell ref="A28:H28"/>
    <mergeCell ref="A24:H24"/>
    <mergeCell ref="A26:H26"/>
    <mergeCell ref="A30:H30"/>
    <mergeCell ref="A33:H33"/>
    <mergeCell ref="A35:H35"/>
    <mergeCell ref="A25:G25"/>
    <mergeCell ref="A16:H16"/>
    <mergeCell ref="A17:H17"/>
    <mergeCell ref="A34:G34"/>
    <mergeCell ref="A32:H32"/>
  </mergeCells>
  <pageMargins left="0.70866141732283472" right="0.70866141732283472" top="0.74803149606299213" bottom="0.74803149606299213" header="0.31496062992125984" footer="0.31496062992125984"/>
  <pageSetup paperSize="9" fitToHeight="15" orientation="portrait" r:id="rId1"/>
  <rowBreaks count="3" manualBreakCount="3">
    <brk id="17" max="16383" man="1"/>
    <brk id="42" max="16383" man="1"/>
    <brk id="12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14"/>
  <sheetViews>
    <sheetView showGridLines="0" topLeftCell="A150" zoomScaleNormal="100" zoomScaleSheetLayoutView="90" workbookViewId="0">
      <selection activeCell="E161" sqref="E161:E165"/>
    </sheetView>
  </sheetViews>
  <sheetFormatPr defaultRowHeight="50.1" customHeight="1"/>
  <cols>
    <col min="1" max="1" width="4.85546875" style="264" customWidth="1"/>
    <col min="2" max="2" width="47.140625" style="263" customWidth="1"/>
    <col min="3" max="3" width="6.5703125" style="261" customWidth="1"/>
    <col min="4" max="4" width="5" style="262" customWidth="1"/>
    <col min="5" max="5" width="13.28515625" style="261" customWidth="1"/>
    <col min="6" max="6" width="14" style="261" customWidth="1"/>
    <col min="7" max="7" width="11" style="260" customWidth="1"/>
    <col min="8" max="8" width="8.85546875" style="260" customWidth="1"/>
    <col min="9" max="9" width="8.28515625" style="257" customWidth="1"/>
    <col min="10" max="10" width="7.7109375" style="257" customWidth="1"/>
    <col min="11" max="11" width="7.7109375" style="259" customWidth="1"/>
    <col min="12" max="12" width="8.28515625" style="257" customWidth="1"/>
    <col min="13" max="13" width="20.42578125" style="257" customWidth="1"/>
    <col min="14" max="14" width="9" style="258" customWidth="1"/>
    <col min="15" max="16384" width="9.140625" style="257"/>
  </cols>
  <sheetData>
    <row r="1" spans="1:6" ht="12"/>
    <row r="2" spans="1:6" ht="17.25" customHeight="1">
      <c r="A2" s="556" t="s">
        <v>524</v>
      </c>
      <c r="B2" s="556"/>
      <c r="C2" s="556"/>
      <c r="D2" s="556"/>
      <c r="E2" s="556"/>
      <c r="F2" s="556"/>
    </row>
    <row r="3" spans="1:6" ht="24.75" customHeight="1">
      <c r="A3" s="400" t="s">
        <v>2</v>
      </c>
      <c r="B3" s="554" t="s">
        <v>523</v>
      </c>
      <c r="C3" s="554"/>
      <c r="D3" s="554"/>
      <c r="E3" s="554"/>
      <c r="F3" s="554"/>
    </row>
    <row r="4" spans="1:6" ht="24.75" customHeight="1">
      <c r="A4" s="400" t="s">
        <v>3</v>
      </c>
      <c r="B4" s="554" t="s">
        <v>522</v>
      </c>
      <c r="C4" s="554"/>
      <c r="D4" s="554"/>
      <c r="E4" s="554"/>
      <c r="F4" s="554"/>
    </row>
    <row r="5" spans="1:6" ht="81.75" customHeight="1">
      <c r="A5" s="400" t="s">
        <v>4</v>
      </c>
      <c r="B5" s="555" t="s">
        <v>521</v>
      </c>
      <c r="C5" s="555"/>
      <c r="D5" s="555"/>
      <c r="E5" s="555"/>
      <c r="F5" s="555"/>
    </row>
    <row r="6" spans="1:6" ht="42.75" customHeight="1">
      <c r="A6" s="400" t="s">
        <v>5</v>
      </c>
      <c r="B6" s="555" t="s">
        <v>520</v>
      </c>
      <c r="C6" s="555"/>
      <c r="D6" s="555"/>
      <c r="E6" s="555"/>
      <c r="F6" s="555"/>
    </row>
    <row r="7" spans="1:6" ht="12">
      <c r="A7" s="400" t="s">
        <v>6</v>
      </c>
      <c r="B7" s="554" t="s">
        <v>519</v>
      </c>
      <c r="C7" s="554"/>
      <c r="D7" s="554"/>
      <c r="E7" s="554"/>
      <c r="F7" s="554"/>
    </row>
    <row r="8" spans="1:6" ht="12">
      <c r="A8" s="400" t="s">
        <v>7</v>
      </c>
      <c r="B8" s="554" t="s">
        <v>518</v>
      </c>
      <c r="C8" s="554"/>
      <c r="D8" s="554"/>
      <c r="E8" s="554"/>
      <c r="F8" s="554"/>
    </row>
    <row r="9" spans="1:6" ht="12">
      <c r="A9" s="400" t="s">
        <v>8</v>
      </c>
      <c r="B9" s="554" t="s">
        <v>517</v>
      </c>
      <c r="C9" s="554"/>
      <c r="D9" s="554"/>
      <c r="E9" s="554"/>
      <c r="F9" s="554"/>
    </row>
    <row r="10" spans="1:6" ht="38.25" customHeight="1">
      <c r="A10" s="400" t="s">
        <v>13</v>
      </c>
      <c r="B10" s="554" t="s">
        <v>516</v>
      </c>
      <c r="C10" s="554"/>
      <c r="D10" s="554"/>
      <c r="E10" s="554"/>
      <c r="F10" s="554"/>
    </row>
    <row r="11" spans="1:6" ht="12">
      <c r="A11" s="400"/>
      <c r="B11" s="553" t="s">
        <v>515</v>
      </c>
      <c r="C11" s="553"/>
      <c r="D11" s="553"/>
      <c r="E11" s="553"/>
      <c r="F11" s="553"/>
    </row>
    <row r="12" spans="1:6" ht="36.75" customHeight="1">
      <c r="A12" s="400"/>
      <c r="B12" s="553" t="s">
        <v>514</v>
      </c>
      <c r="C12" s="553"/>
      <c r="D12" s="553"/>
      <c r="E12" s="553"/>
      <c r="F12" s="553"/>
    </row>
    <row r="13" spans="1:6" ht="12">
      <c r="A13" s="400"/>
      <c r="B13" s="553" t="s">
        <v>513</v>
      </c>
      <c r="C13" s="553"/>
      <c r="D13" s="553"/>
      <c r="E13" s="553"/>
      <c r="F13" s="553"/>
    </row>
    <row r="14" spans="1:6" ht="39.75" customHeight="1">
      <c r="A14" s="400"/>
      <c r="B14" s="553" t="s">
        <v>512</v>
      </c>
      <c r="C14" s="553"/>
      <c r="D14" s="553"/>
      <c r="E14" s="553"/>
      <c r="F14" s="553"/>
    </row>
    <row r="15" spans="1:6" ht="12">
      <c r="A15" s="400"/>
      <c r="B15" s="553" t="s">
        <v>511</v>
      </c>
      <c r="C15" s="553"/>
      <c r="D15" s="553"/>
      <c r="E15" s="553"/>
      <c r="F15" s="553"/>
    </row>
    <row r="16" spans="1:6" ht="60" customHeight="1">
      <c r="A16" s="400"/>
      <c r="B16" s="552" t="s">
        <v>510</v>
      </c>
      <c r="C16" s="552"/>
      <c r="D16" s="552"/>
      <c r="E16" s="552"/>
      <c r="F16" s="552"/>
    </row>
    <row r="17" spans="1:6" ht="32.25" customHeight="1">
      <c r="A17" s="400"/>
      <c r="B17" s="553" t="s">
        <v>509</v>
      </c>
      <c r="C17" s="553"/>
      <c r="D17" s="553"/>
      <c r="E17" s="553"/>
      <c r="F17" s="553"/>
    </row>
    <row r="18" spans="1:6" ht="39.75" customHeight="1">
      <c r="A18" s="400"/>
      <c r="B18" s="552" t="s">
        <v>508</v>
      </c>
      <c r="C18" s="552"/>
      <c r="D18" s="552"/>
      <c r="E18" s="552"/>
      <c r="F18" s="552"/>
    </row>
    <row r="19" spans="1:6" ht="35.25" customHeight="1">
      <c r="A19" s="400"/>
      <c r="B19" s="553" t="s">
        <v>507</v>
      </c>
      <c r="C19" s="553"/>
      <c r="D19" s="553"/>
      <c r="E19" s="553"/>
      <c r="F19" s="553"/>
    </row>
    <row r="20" spans="1:6" ht="38.25" customHeight="1">
      <c r="A20" s="400"/>
      <c r="B20" s="552" t="s">
        <v>506</v>
      </c>
      <c r="C20" s="552"/>
      <c r="D20" s="552"/>
      <c r="E20" s="552"/>
      <c r="F20" s="552"/>
    </row>
    <row r="21" spans="1:6" ht="36" customHeight="1">
      <c r="A21" s="400"/>
      <c r="B21" s="553" t="s">
        <v>505</v>
      </c>
      <c r="C21" s="553"/>
      <c r="D21" s="553"/>
      <c r="E21" s="553"/>
      <c r="F21" s="553"/>
    </row>
    <row r="22" spans="1:6" ht="25.5" customHeight="1">
      <c r="A22" s="400" t="s">
        <v>14</v>
      </c>
      <c r="B22" s="551" t="s">
        <v>504</v>
      </c>
      <c r="C22" s="551"/>
      <c r="D22" s="551"/>
      <c r="E22" s="551"/>
      <c r="F22" s="551"/>
    </row>
    <row r="23" spans="1:6" ht="26.25" customHeight="1">
      <c r="A23" s="400" t="s">
        <v>170</v>
      </c>
      <c r="B23" s="551" t="s">
        <v>503</v>
      </c>
      <c r="C23" s="551"/>
      <c r="D23" s="551"/>
      <c r="E23" s="551"/>
      <c r="F23" s="551"/>
    </row>
    <row r="24" spans="1:6" ht="35.25" customHeight="1">
      <c r="A24" s="400" t="s">
        <v>171</v>
      </c>
      <c r="B24" s="554" t="s">
        <v>502</v>
      </c>
      <c r="C24" s="554"/>
      <c r="D24" s="554"/>
      <c r="E24" s="554"/>
      <c r="F24" s="554"/>
    </row>
    <row r="25" spans="1:6" ht="24" customHeight="1">
      <c r="A25" s="400" t="s">
        <v>172</v>
      </c>
      <c r="B25" s="554" t="s">
        <v>501</v>
      </c>
      <c r="C25" s="554"/>
      <c r="D25" s="554"/>
      <c r="E25" s="554"/>
      <c r="F25" s="554"/>
    </row>
    <row r="26" spans="1:6" ht="39" customHeight="1">
      <c r="A26" s="400" t="s">
        <v>500</v>
      </c>
      <c r="B26" s="555" t="s">
        <v>499</v>
      </c>
      <c r="C26" s="555"/>
      <c r="D26" s="555"/>
      <c r="E26" s="555"/>
      <c r="F26" s="555"/>
    </row>
    <row r="27" spans="1:6" ht="48.75" customHeight="1">
      <c r="A27" s="400" t="s">
        <v>498</v>
      </c>
      <c r="B27" s="555" t="s">
        <v>497</v>
      </c>
      <c r="C27" s="555"/>
      <c r="D27" s="555"/>
      <c r="E27" s="555"/>
      <c r="F27" s="555"/>
    </row>
    <row r="28" spans="1:6" ht="24.75" customHeight="1">
      <c r="A28" s="400" t="s">
        <v>496</v>
      </c>
      <c r="B28" s="554" t="s">
        <v>495</v>
      </c>
      <c r="C28" s="554"/>
      <c r="D28" s="554"/>
      <c r="E28" s="554"/>
      <c r="F28" s="554"/>
    </row>
    <row r="29" spans="1:6" ht="12">
      <c r="A29" s="400" t="s">
        <v>494</v>
      </c>
      <c r="B29" s="554" t="s">
        <v>493</v>
      </c>
      <c r="C29" s="554"/>
      <c r="D29" s="554"/>
      <c r="E29" s="554"/>
      <c r="F29" s="554"/>
    </row>
    <row r="30" spans="1:6" ht="12">
      <c r="A30" s="264" t="s">
        <v>492</v>
      </c>
      <c r="B30" s="554" t="s">
        <v>491</v>
      </c>
      <c r="C30" s="554"/>
      <c r="D30" s="554"/>
      <c r="E30" s="554"/>
      <c r="F30" s="554"/>
    </row>
    <row r="31" spans="1:6" ht="25.5" customHeight="1">
      <c r="A31" s="264" t="s">
        <v>490</v>
      </c>
      <c r="B31" s="551" t="s">
        <v>613</v>
      </c>
      <c r="C31" s="551"/>
      <c r="D31" s="551"/>
      <c r="E31" s="551"/>
      <c r="F31" s="551"/>
    </row>
    <row r="32" spans="1:6" ht="12">
      <c r="B32" s="551" t="s">
        <v>19</v>
      </c>
      <c r="C32" s="551"/>
      <c r="D32" s="551"/>
      <c r="E32" s="551"/>
      <c r="F32" s="551"/>
    </row>
    <row r="33" spans="1:14" s="322" customFormat="1" ht="51" customHeight="1">
      <c r="A33" s="505" t="s">
        <v>489</v>
      </c>
      <c r="B33" s="506" t="s">
        <v>488</v>
      </c>
      <c r="C33" s="507" t="s">
        <v>487</v>
      </c>
      <c r="D33" s="508" t="s">
        <v>486</v>
      </c>
      <c r="E33" s="509" t="s">
        <v>485</v>
      </c>
      <c r="F33" s="510" t="s">
        <v>484</v>
      </c>
      <c r="G33" s="324"/>
      <c r="H33" s="324"/>
      <c r="J33" s="259"/>
      <c r="K33" s="259"/>
      <c r="L33" s="399"/>
      <c r="N33" s="398"/>
    </row>
    <row r="34" spans="1:14" s="322" customFormat="1" ht="12">
      <c r="A34" s="393"/>
      <c r="B34" s="266" t="s">
        <v>483</v>
      </c>
      <c r="C34" s="395"/>
      <c r="D34" s="397"/>
      <c r="E34" s="396"/>
      <c r="F34" s="391"/>
      <c r="G34" s="324"/>
      <c r="H34" s="324"/>
      <c r="K34" s="259"/>
      <c r="N34" s="323"/>
    </row>
    <row r="35" spans="1:14" s="322" customFormat="1" ht="24">
      <c r="A35" s="393"/>
      <c r="B35" s="389" t="s">
        <v>482</v>
      </c>
      <c r="C35" s="395"/>
      <c r="D35" s="394"/>
      <c r="E35" s="386"/>
      <c r="F35" s="391"/>
      <c r="G35" s="324"/>
      <c r="H35" s="324"/>
      <c r="K35" s="259"/>
      <c r="N35" s="323"/>
    </row>
    <row r="36" spans="1:14" s="322" customFormat="1" ht="36">
      <c r="A36" s="393"/>
      <c r="B36" s="389" t="s">
        <v>481</v>
      </c>
      <c r="C36" s="392"/>
      <c r="D36" s="387"/>
      <c r="E36" s="386"/>
      <c r="F36" s="391"/>
      <c r="G36" s="324"/>
      <c r="H36" s="324"/>
      <c r="K36" s="259"/>
      <c r="N36" s="323"/>
    </row>
    <row r="37" spans="1:14" s="322" customFormat="1" ht="12">
      <c r="A37" s="390"/>
      <c r="B37" s="389"/>
      <c r="C37" s="388"/>
      <c r="D37" s="387"/>
      <c r="E37" s="386"/>
      <c r="F37" s="385"/>
      <c r="G37" s="324"/>
      <c r="H37" s="324"/>
      <c r="K37" s="259"/>
      <c r="N37" s="323"/>
    </row>
    <row r="38" spans="1:14" s="322" customFormat="1" ht="12">
      <c r="A38" s="511" t="s">
        <v>2</v>
      </c>
      <c r="B38" s="495" t="s">
        <v>480</v>
      </c>
      <c r="C38" s="503"/>
      <c r="D38" s="512"/>
      <c r="E38" s="498"/>
      <c r="F38" s="513"/>
      <c r="G38" s="324"/>
      <c r="H38" s="324"/>
      <c r="K38" s="259"/>
      <c r="N38" s="323"/>
    </row>
    <row r="39" spans="1:14" s="322" customFormat="1" ht="12">
      <c r="A39" s="384"/>
      <c r="B39" s="383"/>
      <c r="C39" s="382"/>
      <c r="D39" s="381"/>
      <c r="E39" s="380"/>
      <c r="F39" s="379"/>
      <c r="G39" s="324"/>
      <c r="H39" s="324"/>
      <c r="K39" s="259"/>
      <c r="N39" s="323"/>
    </row>
    <row r="40" spans="1:14" ht="84">
      <c r="A40" s="318" t="s">
        <v>479</v>
      </c>
      <c r="B40" s="347" t="s">
        <v>478</v>
      </c>
      <c r="C40" s="287" t="s">
        <v>327</v>
      </c>
      <c r="D40" s="294">
        <v>165</v>
      </c>
      <c r="E40" s="456"/>
      <c r="F40" s="441">
        <f t="shared" ref="F40:F46" si="0">D40*E40</f>
        <v>0</v>
      </c>
    </row>
    <row r="41" spans="1:14" ht="108">
      <c r="A41" s="318" t="s">
        <v>477</v>
      </c>
      <c r="B41" s="347" t="s">
        <v>476</v>
      </c>
      <c r="C41" s="287" t="s">
        <v>327</v>
      </c>
      <c r="D41" s="294">
        <v>20</v>
      </c>
      <c r="E41" s="456"/>
      <c r="F41" s="442">
        <f t="shared" si="0"/>
        <v>0</v>
      </c>
      <c r="G41" s="378"/>
    </row>
    <row r="42" spans="1:14" ht="72">
      <c r="A42" s="318" t="s">
        <v>475</v>
      </c>
      <c r="B42" s="347" t="s">
        <v>474</v>
      </c>
      <c r="C42" s="287" t="s">
        <v>371</v>
      </c>
      <c r="D42" s="294">
        <v>32</v>
      </c>
      <c r="E42" s="456"/>
      <c r="F42" s="442">
        <f t="shared" si="0"/>
        <v>0</v>
      </c>
      <c r="N42" s="257"/>
    </row>
    <row r="43" spans="1:14" ht="72">
      <c r="A43" s="318" t="s">
        <v>473</v>
      </c>
      <c r="B43" s="347" t="s">
        <v>472</v>
      </c>
      <c r="C43" s="287" t="s">
        <v>371</v>
      </c>
      <c r="D43" s="294">
        <v>5</v>
      </c>
      <c r="E43" s="456"/>
      <c r="F43" s="442">
        <f t="shared" si="0"/>
        <v>0</v>
      </c>
      <c r="G43" s="319"/>
    </row>
    <row r="44" spans="1:14" s="322" customFormat="1" ht="60">
      <c r="A44" s="318" t="s">
        <v>471</v>
      </c>
      <c r="B44" s="347" t="s">
        <v>470</v>
      </c>
      <c r="C44" s="308" t="s">
        <v>310</v>
      </c>
      <c r="D44" s="316">
        <v>1</v>
      </c>
      <c r="E44" s="456"/>
      <c r="F44" s="442">
        <f t="shared" si="0"/>
        <v>0</v>
      </c>
      <c r="G44" s="348"/>
      <c r="H44" s="324"/>
      <c r="K44" s="259"/>
      <c r="L44" s="257"/>
      <c r="M44" s="257"/>
      <c r="N44" s="323"/>
    </row>
    <row r="45" spans="1:14" ht="48">
      <c r="A45" s="318" t="s">
        <v>469</v>
      </c>
      <c r="B45" s="347" t="s">
        <v>468</v>
      </c>
      <c r="C45" s="287" t="s">
        <v>371</v>
      </c>
      <c r="D45" s="294">
        <v>2</v>
      </c>
      <c r="E45" s="456"/>
      <c r="F45" s="442">
        <f t="shared" si="0"/>
        <v>0</v>
      </c>
      <c r="G45" s="319"/>
    </row>
    <row r="46" spans="1:14" ht="12.75">
      <c r="A46" s="318" t="s">
        <v>467</v>
      </c>
      <c r="B46" s="347" t="s">
        <v>325</v>
      </c>
      <c r="C46" s="287" t="s">
        <v>324</v>
      </c>
      <c r="D46" s="294">
        <v>1</v>
      </c>
      <c r="E46" s="456"/>
      <c r="F46" s="442">
        <f t="shared" si="0"/>
        <v>0</v>
      </c>
      <c r="G46" s="331"/>
    </row>
    <row r="47" spans="1:14" ht="12">
      <c r="A47" s="314"/>
      <c r="B47" s="313"/>
      <c r="C47" s="308"/>
      <c r="D47" s="307"/>
      <c r="E47" s="312"/>
      <c r="F47" s="305"/>
    </row>
    <row r="48" spans="1:14" s="374" customFormat="1" ht="12">
      <c r="A48" s="311"/>
      <c r="B48" s="310" t="s">
        <v>466</v>
      </c>
      <c r="C48" s="308"/>
      <c r="D48" s="307"/>
      <c r="E48" s="306"/>
      <c r="F48" s="494">
        <f>SUM(F40:F46)</f>
        <v>0</v>
      </c>
      <c r="G48" s="377"/>
      <c r="H48" s="377"/>
      <c r="K48" s="376"/>
      <c r="N48" s="375"/>
    </row>
    <row r="49" spans="1:15" s="341" customFormat="1" ht="12">
      <c r="A49" s="300"/>
      <c r="B49" s="309"/>
      <c r="C49" s="308"/>
      <c r="D49" s="307"/>
      <c r="E49" s="306"/>
      <c r="F49" s="305"/>
      <c r="G49" s="338"/>
      <c r="H49" s="338"/>
      <c r="I49" s="257"/>
      <c r="J49" s="373"/>
      <c r="K49" s="259"/>
      <c r="L49" s="355"/>
      <c r="M49" s="257"/>
      <c r="N49" s="303"/>
    </row>
    <row r="50" spans="1:15" ht="12">
      <c r="A50" s="500" t="s">
        <v>3</v>
      </c>
      <c r="B50" s="502" t="s">
        <v>465</v>
      </c>
      <c r="C50" s="503"/>
      <c r="D50" s="497"/>
      <c r="E50" s="498"/>
      <c r="F50" s="504"/>
    </row>
    <row r="51" spans="1:15" ht="12">
      <c r="A51" s="327"/>
      <c r="B51" s="345" t="s">
        <v>384</v>
      </c>
      <c r="C51" s="287"/>
      <c r="D51" s="288"/>
      <c r="E51" s="292"/>
      <c r="F51" s="332"/>
    </row>
    <row r="52" spans="1:15" ht="24">
      <c r="A52" s="327"/>
      <c r="B52" s="353" t="s">
        <v>464</v>
      </c>
      <c r="C52" s="287"/>
      <c r="D52" s="288"/>
      <c r="E52" s="292"/>
      <c r="F52" s="332"/>
    </row>
    <row r="53" spans="1:15" s="322" customFormat="1" ht="12">
      <c r="A53" s="327"/>
      <c r="B53" s="347"/>
      <c r="C53" s="287"/>
      <c r="D53" s="372"/>
      <c r="E53" s="292"/>
      <c r="F53" s="315"/>
      <c r="G53" s="348"/>
      <c r="H53" s="324"/>
      <c r="K53" s="259"/>
      <c r="M53" s="257"/>
      <c r="N53" s="323"/>
    </row>
    <row r="54" spans="1:15" ht="24">
      <c r="A54" s="318" t="s">
        <v>463</v>
      </c>
      <c r="B54" s="347" t="s">
        <v>462</v>
      </c>
      <c r="C54" s="287" t="s">
        <v>327</v>
      </c>
      <c r="D54" s="325">
        <v>280</v>
      </c>
      <c r="E54" s="456"/>
      <c r="F54" s="441">
        <f t="shared" ref="F54:F79" si="1">D54*E54</f>
        <v>0</v>
      </c>
      <c r="G54" s="338"/>
      <c r="H54" s="338"/>
      <c r="I54" s="359"/>
      <c r="J54" s="359"/>
      <c r="K54" s="267"/>
      <c r="L54" s="359"/>
      <c r="M54" s="359"/>
      <c r="N54" s="357"/>
    </row>
    <row r="55" spans="1:15" s="337" customFormat="1" ht="12.75">
      <c r="A55" s="318" t="s">
        <v>461</v>
      </c>
      <c r="B55" s="347" t="s">
        <v>460</v>
      </c>
      <c r="C55" s="287" t="s">
        <v>327</v>
      </c>
      <c r="D55" s="325">
        <v>5</v>
      </c>
      <c r="E55" s="456"/>
      <c r="F55" s="441">
        <f t="shared" si="1"/>
        <v>0</v>
      </c>
      <c r="G55" s="371"/>
      <c r="H55" s="371"/>
      <c r="I55" s="369"/>
      <c r="J55" s="369"/>
      <c r="K55" s="370"/>
      <c r="L55" s="369"/>
      <c r="M55" s="369"/>
      <c r="N55" s="368"/>
      <c r="O55" s="367"/>
    </row>
    <row r="56" spans="1:15" s="337" customFormat="1" ht="12.75">
      <c r="A56" s="318" t="s">
        <v>459</v>
      </c>
      <c r="B56" s="347" t="s">
        <v>458</v>
      </c>
      <c r="C56" s="287" t="s">
        <v>327</v>
      </c>
      <c r="D56" s="325">
        <v>5</v>
      </c>
      <c r="E56" s="456"/>
      <c r="F56" s="441">
        <f t="shared" si="1"/>
        <v>0</v>
      </c>
      <c r="G56" s="371"/>
      <c r="H56" s="371"/>
      <c r="I56" s="369"/>
      <c r="J56" s="369"/>
      <c r="K56" s="370"/>
      <c r="L56" s="369"/>
      <c r="M56" s="369"/>
      <c r="N56" s="368"/>
      <c r="O56" s="367"/>
    </row>
    <row r="57" spans="1:15" ht="12.75">
      <c r="A57" s="318" t="s">
        <v>457</v>
      </c>
      <c r="B57" s="326" t="s">
        <v>456</v>
      </c>
      <c r="C57" s="349" t="s">
        <v>327</v>
      </c>
      <c r="D57" s="354">
        <v>10</v>
      </c>
      <c r="E57" s="456"/>
      <c r="F57" s="441">
        <f t="shared" si="1"/>
        <v>0</v>
      </c>
      <c r="N57" s="303"/>
    </row>
    <row r="58" spans="1:15" ht="24">
      <c r="A58" s="318" t="s">
        <v>455</v>
      </c>
      <c r="B58" s="347" t="s">
        <v>454</v>
      </c>
      <c r="C58" s="349" t="s">
        <v>15</v>
      </c>
      <c r="D58" s="354">
        <v>35</v>
      </c>
      <c r="E58" s="456"/>
      <c r="F58" s="441">
        <f t="shared" si="1"/>
        <v>0</v>
      </c>
      <c r="G58" s="338"/>
      <c r="H58" s="338"/>
      <c r="I58" s="359"/>
      <c r="J58" s="359"/>
      <c r="K58" s="267"/>
      <c r="L58" s="359"/>
      <c r="M58" s="359"/>
      <c r="N58" s="303"/>
    </row>
    <row r="59" spans="1:15" ht="36">
      <c r="A59" s="318" t="s">
        <v>453</v>
      </c>
      <c r="B59" s="347" t="s">
        <v>452</v>
      </c>
      <c r="C59" s="349" t="s">
        <v>15</v>
      </c>
      <c r="D59" s="354">
        <v>195</v>
      </c>
      <c r="E59" s="456"/>
      <c r="F59" s="441">
        <f t="shared" si="1"/>
        <v>0</v>
      </c>
      <c r="N59" s="357"/>
    </row>
    <row r="60" spans="1:15" ht="24">
      <c r="A60" s="318" t="s">
        <v>451</v>
      </c>
      <c r="B60" s="347" t="s">
        <v>450</v>
      </c>
      <c r="C60" s="349" t="s">
        <v>15</v>
      </c>
      <c r="D60" s="354">
        <v>82</v>
      </c>
      <c r="E60" s="456"/>
      <c r="F60" s="441">
        <f t="shared" si="1"/>
        <v>0</v>
      </c>
      <c r="N60" s="357"/>
    </row>
    <row r="61" spans="1:15" ht="24">
      <c r="A61" s="318" t="s">
        <v>449</v>
      </c>
      <c r="B61" s="347" t="s">
        <v>448</v>
      </c>
      <c r="C61" s="349" t="s">
        <v>15</v>
      </c>
      <c r="D61" s="354">
        <v>16</v>
      </c>
      <c r="E61" s="456"/>
      <c r="F61" s="441">
        <f t="shared" si="1"/>
        <v>0</v>
      </c>
      <c r="G61" s="365"/>
      <c r="N61" s="357"/>
    </row>
    <row r="62" spans="1:15" s="366" customFormat="1" ht="24">
      <c r="A62" s="318" t="s">
        <v>447</v>
      </c>
      <c r="B62" s="347" t="s">
        <v>446</v>
      </c>
      <c r="C62" s="294" t="s">
        <v>15</v>
      </c>
      <c r="D62" s="334">
        <v>7</v>
      </c>
      <c r="E62" s="456"/>
      <c r="F62" s="441">
        <f t="shared" si="1"/>
        <v>0</v>
      </c>
      <c r="G62" s="260"/>
      <c r="H62" s="260"/>
      <c r="I62" s="365"/>
      <c r="J62" s="257"/>
      <c r="K62" s="259"/>
      <c r="M62" s="355"/>
      <c r="N62" s="303"/>
    </row>
    <row r="63" spans="1:15" s="364" customFormat="1" ht="36">
      <c r="A63" s="318" t="s">
        <v>445</v>
      </c>
      <c r="B63" s="347" t="s">
        <v>444</v>
      </c>
      <c r="C63" s="294" t="s">
        <v>15</v>
      </c>
      <c r="D63" s="334">
        <v>4</v>
      </c>
      <c r="E63" s="456"/>
      <c r="F63" s="441">
        <f t="shared" si="1"/>
        <v>0</v>
      </c>
      <c r="G63" s="338"/>
      <c r="H63" s="338"/>
      <c r="I63" s="365"/>
      <c r="J63" s="338"/>
      <c r="K63" s="267"/>
      <c r="L63" s="257"/>
      <c r="M63" s="257"/>
      <c r="N63" s="361"/>
    </row>
    <row r="64" spans="1:15" s="364" customFormat="1" ht="60">
      <c r="A64" s="318" t="s">
        <v>443</v>
      </c>
      <c r="B64" s="347" t="s">
        <v>442</v>
      </c>
      <c r="C64" s="349" t="s">
        <v>15</v>
      </c>
      <c r="D64" s="334">
        <v>4</v>
      </c>
      <c r="E64" s="456"/>
      <c r="F64" s="441">
        <f t="shared" si="1"/>
        <v>0</v>
      </c>
      <c r="G64" s="338"/>
      <c r="H64" s="338"/>
      <c r="I64" s="338"/>
      <c r="J64" s="338"/>
      <c r="K64" s="267"/>
      <c r="L64" s="257"/>
      <c r="M64" s="257"/>
      <c r="N64" s="361"/>
    </row>
    <row r="65" spans="1:14" ht="24">
      <c r="A65" s="318" t="s">
        <v>441</v>
      </c>
      <c r="B65" s="347" t="s">
        <v>440</v>
      </c>
      <c r="C65" s="349" t="s">
        <v>15</v>
      </c>
      <c r="D65" s="354">
        <v>3</v>
      </c>
      <c r="E65" s="456"/>
      <c r="F65" s="441">
        <f t="shared" si="1"/>
        <v>0</v>
      </c>
      <c r="G65" s="338"/>
      <c r="H65" s="338"/>
      <c r="I65" s="359"/>
      <c r="J65" s="359"/>
      <c r="K65" s="267"/>
      <c r="L65" s="359"/>
      <c r="M65" s="358"/>
      <c r="N65" s="303"/>
    </row>
    <row r="66" spans="1:14" s="363" customFormat="1" ht="12.75">
      <c r="A66" s="318" t="s">
        <v>439</v>
      </c>
      <c r="B66" s="347" t="s">
        <v>438</v>
      </c>
      <c r="C66" s="349" t="s">
        <v>15</v>
      </c>
      <c r="D66" s="354">
        <v>8</v>
      </c>
      <c r="E66" s="456"/>
      <c r="F66" s="441">
        <f t="shared" si="1"/>
        <v>0</v>
      </c>
      <c r="G66" s="338"/>
      <c r="H66" s="338"/>
      <c r="I66" s="261"/>
      <c r="J66" s="261"/>
      <c r="K66" s="267"/>
      <c r="L66" s="261"/>
      <c r="M66" s="261"/>
      <c r="N66" s="361"/>
    </row>
    <row r="67" spans="1:14" ht="24">
      <c r="A67" s="318" t="s">
        <v>437</v>
      </c>
      <c r="B67" s="347" t="s">
        <v>436</v>
      </c>
      <c r="C67" s="349" t="s">
        <v>15</v>
      </c>
      <c r="D67" s="354">
        <v>6</v>
      </c>
      <c r="E67" s="456"/>
      <c r="F67" s="441">
        <f t="shared" si="1"/>
        <v>0</v>
      </c>
      <c r="G67" s="338"/>
      <c r="H67" s="338"/>
      <c r="I67" s="261"/>
      <c r="J67" s="261"/>
      <c r="K67" s="267"/>
      <c r="L67" s="261"/>
      <c r="M67" s="261"/>
      <c r="N67" s="361"/>
    </row>
    <row r="68" spans="1:14" ht="36">
      <c r="A68" s="318" t="s">
        <v>435</v>
      </c>
      <c r="B68" s="347" t="s">
        <v>434</v>
      </c>
      <c r="C68" s="349" t="s">
        <v>15</v>
      </c>
      <c r="D68" s="354">
        <v>27</v>
      </c>
      <c r="E68" s="456"/>
      <c r="F68" s="441">
        <f t="shared" si="1"/>
        <v>0</v>
      </c>
      <c r="G68" s="338"/>
      <c r="H68" s="338"/>
      <c r="I68" s="261"/>
      <c r="J68" s="261"/>
      <c r="K68" s="267"/>
      <c r="L68" s="261"/>
      <c r="M68" s="261"/>
      <c r="N68" s="361"/>
    </row>
    <row r="69" spans="1:14" ht="72">
      <c r="A69" s="318" t="s">
        <v>433</v>
      </c>
      <c r="B69" s="347" t="s">
        <v>432</v>
      </c>
      <c r="C69" s="349" t="s">
        <v>15</v>
      </c>
      <c r="D69" s="354">
        <v>36</v>
      </c>
      <c r="E69" s="456"/>
      <c r="F69" s="441">
        <f t="shared" si="1"/>
        <v>0</v>
      </c>
      <c r="G69" s="338"/>
      <c r="H69" s="338"/>
      <c r="I69" s="261"/>
      <c r="J69" s="261"/>
      <c r="K69" s="267"/>
      <c r="L69" s="261"/>
      <c r="M69" s="362"/>
      <c r="N69" s="361"/>
    </row>
    <row r="70" spans="1:14" ht="24" customHeight="1">
      <c r="A70" s="318" t="s">
        <v>431</v>
      </c>
      <c r="B70" s="347" t="s">
        <v>430</v>
      </c>
      <c r="C70" s="349" t="s">
        <v>15</v>
      </c>
      <c r="D70" s="354">
        <v>3</v>
      </c>
      <c r="E70" s="456"/>
      <c r="F70" s="441">
        <f t="shared" si="1"/>
        <v>0</v>
      </c>
      <c r="G70" s="360"/>
      <c r="H70" s="338"/>
      <c r="I70" s="359"/>
      <c r="J70" s="359"/>
      <c r="K70" s="267"/>
      <c r="L70" s="359"/>
      <c r="M70" s="358"/>
      <c r="N70" s="357"/>
    </row>
    <row r="71" spans="1:14" s="330" customFormat="1" ht="48">
      <c r="A71" s="318" t="s">
        <v>429</v>
      </c>
      <c r="B71" s="326" t="s">
        <v>428</v>
      </c>
      <c r="C71" s="349" t="s">
        <v>15</v>
      </c>
      <c r="D71" s="354">
        <v>6</v>
      </c>
      <c r="E71" s="456"/>
      <c r="F71" s="441">
        <f t="shared" si="1"/>
        <v>0</v>
      </c>
      <c r="G71" s="337"/>
      <c r="N71" s="303"/>
    </row>
    <row r="72" spans="1:14" ht="12.75">
      <c r="A72" s="318" t="s">
        <v>427</v>
      </c>
      <c r="B72" s="347" t="s">
        <v>334</v>
      </c>
      <c r="C72" s="297" t="s">
        <v>327</v>
      </c>
      <c r="D72" s="325">
        <v>5</v>
      </c>
      <c r="E72" s="456"/>
      <c r="F72" s="441">
        <f t="shared" si="1"/>
        <v>0</v>
      </c>
      <c r="G72" s="302"/>
      <c r="H72" s="302"/>
      <c r="K72" s="304"/>
      <c r="N72" s="303"/>
    </row>
    <row r="73" spans="1:14" s="355" customFormat="1" ht="84">
      <c r="A73" s="318" t="s">
        <v>426</v>
      </c>
      <c r="B73" s="326" t="s">
        <v>425</v>
      </c>
      <c r="C73" s="349" t="s">
        <v>327</v>
      </c>
      <c r="D73" s="354">
        <v>2</v>
      </c>
      <c r="E73" s="456"/>
      <c r="F73" s="441">
        <f t="shared" si="1"/>
        <v>0</v>
      </c>
      <c r="G73" s="319"/>
      <c r="H73" s="319"/>
      <c r="K73" s="356"/>
    </row>
    <row r="74" spans="1:14" s="322" customFormat="1" ht="24">
      <c r="A74" s="318" t="s">
        <v>424</v>
      </c>
      <c r="B74" s="347" t="s">
        <v>423</v>
      </c>
      <c r="C74" s="287" t="s">
        <v>371</v>
      </c>
      <c r="D74" s="294">
        <v>9</v>
      </c>
      <c r="E74" s="456"/>
      <c r="F74" s="441">
        <f t="shared" si="1"/>
        <v>0</v>
      </c>
      <c r="G74" s="348"/>
      <c r="H74" s="324"/>
      <c r="K74" s="259"/>
      <c r="M74" s="257"/>
      <c r="N74" s="323"/>
    </row>
    <row r="75" spans="1:14" s="322" customFormat="1" ht="312">
      <c r="A75" s="318" t="s">
        <v>422</v>
      </c>
      <c r="B75" s="347" t="s">
        <v>421</v>
      </c>
      <c r="C75" s="287" t="s">
        <v>371</v>
      </c>
      <c r="D75" s="294">
        <v>3</v>
      </c>
      <c r="E75" s="456"/>
      <c r="F75" s="441">
        <f t="shared" si="1"/>
        <v>0</v>
      </c>
      <c r="G75" s="348"/>
      <c r="H75" s="324"/>
      <c r="K75" s="259"/>
      <c r="M75" s="257"/>
      <c r="N75" s="323"/>
    </row>
    <row r="76" spans="1:14" s="322" customFormat="1" ht="60">
      <c r="A76" s="318" t="s">
        <v>420</v>
      </c>
      <c r="B76" s="347" t="s">
        <v>419</v>
      </c>
      <c r="C76" s="287" t="s">
        <v>371</v>
      </c>
      <c r="D76" s="294">
        <v>2</v>
      </c>
      <c r="E76" s="456"/>
      <c r="F76" s="441">
        <f t="shared" si="1"/>
        <v>0</v>
      </c>
      <c r="G76" s="348"/>
      <c r="H76" s="324"/>
      <c r="K76" s="259"/>
      <c r="M76" s="257"/>
      <c r="N76" s="323"/>
    </row>
    <row r="77" spans="1:14" s="322" customFormat="1" ht="36">
      <c r="A77" s="318" t="s">
        <v>418</v>
      </c>
      <c r="B77" s="347" t="s">
        <v>417</v>
      </c>
      <c r="C77" s="287" t="s">
        <v>371</v>
      </c>
      <c r="D77" s="294">
        <v>2</v>
      </c>
      <c r="E77" s="456"/>
      <c r="F77" s="441">
        <f t="shared" si="1"/>
        <v>0</v>
      </c>
      <c r="G77" s="348"/>
      <c r="H77" s="324"/>
      <c r="K77" s="259"/>
      <c r="M77" s="257"/>
      <c r="N77" s="323"/>
    </row>
    <row r="78" spans="1:14" s="330" customFormat="1" ht="12.75">
      <c r="A78" s="318" t="s">
        <v>416</v>
      </c>
      <c r="B78" s="347" t="s">
        <v>415</v>
      </c>
      <c r="C78" s="349" t="s">
        <v>310</v>
      </c>
      <c r="D78" s="354">
        <v>1</v>
      </c>
      <c r="E78" s="456"/>
      <c r="F78" s="441">
        <f t="shared" si="1"/>
        <v>0</v>
      </c>
    </row>
    <row r="79" spans="1:14" s="330" customFormat="1" ht="12.75">
      <c r="A79" s="318" t="s">
        <v>414</v>
      </c>
      <c r="B79" s="347" t="s">
        <v>325</v>
      </c>
      <c r="C79" s="287" t="s">
        <v>324</v>
      </c>
      <c r="D79" s="294">
        <v>1</v>
      </c>
      <c r="E79" s="456"/>
      <c r="F79" s="441">
        <f t="shared" si="1"/>
        <v>0</v>
      </c>
      <c r="G79" s="331"/>
    </row>
    <row r="80" spans="1:14" s="302" customFormat="1" ht="12">
      <c r="A80" s="314"/>
      <c r="B80" s="313"/>
      <c r="C80" s="308"/>
      <c r="D80" s="307"/>
      <c r="E80" s="312"/>
      <c r="F80" s="305"/>
      <c r="K80" s="304"/>
      <c r="N80" s="303"/>
    </row>
    <row r="81" spans="1:14" s="302" customFormat="1" ht="12">
      <c r="A81" s="311"/>
      <c r="B81" s="310" t="s">
        <v>413</v>
      </c>
      <c r="C81" s="308"/>
      <c r="D81" s="307"/>
      <c r="E81" s="306"/>
      <c r="F81" s="494">
        <f>SUM(F53:F79)</f>
        <v>0</v>
      </c>
      <c r="K81" s="304"/>
      <c r="N81" s="303"/>
    </row>
    <row r="82" spans="1:14" s="302" customFormat="1" ht="12">
      <c r="A82" s="300"/>
      <c r="B82" s="309"/>
      <c r="C82" s="308"/>
      <c r="D82" s="307"/>
      <c r="E82" s="306"/>
      <c r="F82" s="305"/>
      <c r="K82" s="304"/>
      <c r="N82" s="303"/>
    </row>
    <row r="83" spans="1:14" ht="12">
      <c r="A83" s="500" t="s">
        <v>4</v>
      </c>
      <c r="B83" s="502" t="s">
        <v>412</v>
      </c>
      <c r="C83" s="503"/>
      <c r="D83" s="497"/>
      <c r="E83" s="498"/>
      <c r="F83" s="504"/>
    </row>
    <row r="84" spans="1:14" ht="12">
      <c r="A84" s="327"/>
      <c r="B84" s="345" t="s">
        <v>384</v>
      </c>
      <c r="C84" s="287"/>
      <c r="D84" s="288"/>
      <c r="E84" s="292"/>
      <c r="F84" s="315"/>
    </row>
    <row r="85" spans="1:14" ht="84">
      <c r="A85" s="327"/>
      <c r="B85" s="353" t="s">
        <v>411</v>
      </c>
      <c r="C85" s="287"/>
      <c r="D85" s="288"/>
      <c r="E85" s="292"/>
      <c r="F85" s="315"/>
    </row>
    <row r="86" spans="1:14" s="322" customFormat="1" ht="12">
      <c r="A86" s="327"/>
      <c r="B86" s="347"/>
      <c r="C86" s="287"/>
      <c r="D86" s="288"/>
      <c r="E86" s="292"/>
      <c r="F86" s="315"/>
      <c r="G86" s="348"/>
      <c r="H86" s="348"/>
      <c r="I86" s="351"/>
      <c r="J86" s="351"/>
      <c r="K86" s="350"/>
      <c r="M86" s="257"/>
      <c r="N86" s="323"/>
    </row>
    <row r="87" spans="1:14" s="322" customFormat="1" ht="180">
      <c r="A87" s="318" t="s">
        <v>410</v>
      </c>
      <c r="B87" s="347" t="s">
        <v>409</v>
      </c>
      <c r="C87" s="349" t="s">
        <v>327</v>
      </c>
      <c r="D87" s="334">
        <v>20</v>
      </c>
      <c r="E87" s="456"/>
      <c r="F87" s="441">
        <f t="shared" ref="F87:F94" si="2">D87*E87</f>
        <v>0</v>
      </c>
      <c r="G87" s="352"/>
      <c r="H87" s="348"/>
      <c r="I87" s="351"/>
      <c r="J87" s="351"/>
      <c r="K87" s="350"/>
      <c r="N87" s="323"/>
    </row>
    <row r="88" spans="1:14" s="322" customFormat="1" ht="240">
      <c r="A88" s="318" t="s">
        <v>408</v>
      </c>
      <c r="B88" s="347" t="s">
        <v>407</v>
      </c>
      <c r="C88" s="349" t="s">
        <v>371</v>
      </c>
      <c r="D88" s="334">
        <v>3</v>
      </c>
      <c r="E88" s="456"/>
      <c r="F88" s="441">
        <f t="shared" si="2"/>
        <v>0</v>
      </c>
      <c r="G88" s="324"/>
      <c r="H88" s="324"/>
      <c r="K88" s="259"/>
      <c r="L88" s="257"/>
      <c r="M88" s="257"/>
      <c r="N88" s="323"/>
    </row>
    <row r="89" spans="1:14" s="322" customFormat="1" ht="48">
      <c r="A89" s="318" t="s">
        <v>406</v>
      </c>
      <c r="B89" s="347" t="s">
        <v>405</v>
      </c>
      <c r="C89" s="349" t="s">
        <v>324</v>
      </c>
      <c r="D89" s="334">
        <v>1</v>
      </c>
      <c r="E89" s="456"/>
      <c r="F89" s="441">
        <f t="shared" si="2"/>
        <v>0</v>
      </c>
      <c r="G89" s="324"/>
      <c r="H89" s="324"/>
      <c r="K89" s="259"/>
      <c r="L89" s="257"/>
      <c r="M89" s="257"/>
      <c r="N89" s="323"/>
    </row>
    <row r="90" spans="1:14" ht="144">
      <c r="A90" s="318" t="s">
        <v>404</v>
      </c>
      <c r="B90" s="347" t="s">
        <v>403</v>
      </c>
      <c r="C90" s="287" t="s">
        <v>371</v>
      </c>
      <c r="D90" s="294">
        <v>5</v>
      </c>
      <c r="E90" s="456"/>
      <c r="F90" s="441">
        <f t="shared" si="2"/>
        <v>0</v>
      </c>
      <c r="G90" s="319"/>
    </row>
    <row r="91" spans="1:14" s="322" customFormat="1" ht="84">
      <c r="A91" s="318" t="s">
        <v>402</v>
      </c>
      <c r="B91" s="347" t="s">
        <v>401</v>
      </c>
      <c r="C91" s="349" t="s">
        <v>371</v>
      </c>
      <c r="D91" s="334">
        <v>6</v>
      </c>
      <c r="E91" s="456"/>
      <c r="F91" s="441">
        <f t="shared" si="2"/>
        <v>0</v>
      </c>
      <c r="G91" s="348"/>
      <c r="H91" s="324"/>
      <c r="K91" s="259"/>
      <c r="L91" s="257"/>
      <c r="M91" s="257"/>
      <c r="N91" s="323"/>
    </row>
    <row r="92" spans="1:14" s="322" customFormat="1" ht="156">
      <c r="A92" s="318" t="s">
        <v>400</v>
      </c>
      <c r="B92" s="347" t="s">
        <v>399</v>
      </c>
      <c r="C92" s="308" t="s">
        <v>310</v>
      </c>
      <c r="D92" s="325">
        <v>1</v>
      </c>
      <c r="E92" s="456"/>
      <c r="F92" s="441">
        <f t="shared" si="2"/>
        <v>0</v>
      </c>
      <c r="G92" s="348"/>
      <c r="H92" s="324"/>
      <c r="K92" s="259"/>
      <c r="L92" s="257"/>
      <c r="M92" s="257"/>
      <c r="N92" s="323"/>
    </row>
    <row r="93" spans="1:14" s="322" customFormat="1" ht="60">
      <c r="A93" s="318" t="s">
        <v>398</v>
      </c>
      <c r="B93" s="347" t="s">
        <v>397</v>
      </c>
      <c r="C93" s="308" t="s">
        <v>310</v>
      </c>
      <c r="D93" s="325">
        <v>1</v>
      </c>
      <c r="E93" s="456"/>
      <c r="F93" s="441">
        <f t="shared" si="2"/>
        <v>0</v>
      </c>
      <c r="G93" s="324"/>
      <c r="H93" s="324"/>
      <c r="K93" s="259"/>
      <c r="L93" s="257"/>
      <c r="M93" s="257"/>
      <c r="N93" s="323"/>
    </row>
    <row r="94" spans="1:14" ht="192">
      <c r="A94" s="318" t="s">
        <v>396</v>
      </c>
      <c r="B94" s="560" t="s">
        <v>395</v>
      </c>
      <c r="C94" s="287" t="s">
        <v>371</v>
      </c>
      <c r="D94" s="294">
        <v>2</v>
      </c>
      <c r="E94" s="456"/>
      <c r="F94" s="441">
        <f t="shared" si="2"/>
        <v>0</v>
      </c>
      <c r="G94" s="319"/>
    </row>
    <row r="95" spans="1:14" ht="12.75">
      <c r="A95" s="318"/>
      <c r="B95" s="347"/>
      <c r="C95" s="287"/>
      <c r="D95" s="294"/>
      <c r="E95" s="292"/>
      <c r="F95" s="315"/>
      <c r="G95" s="319"/>
    </row>
    <row r="96" spans="1:14" s="302" customFormat="1" ht="12.75">
      <c r="A96" s="318" t="s">
        <v>394</v>
      </c>
      <c r="B96" s="321" t="s">
        <v>330</v>
      </c>
      <c r="C96" s="308" t="s">
        <v>327</v>
      </c>
      <c r="D96" s="334">
        <v>10</v>
      </c>
      <c r="E96" s="456"/>
      <c r="F96" s="441">
        <f t="shared" ref="F96:F101" si="3">D96*E96</f>
        <v>0</v>
      </c>
      <c r="G96" s="260"/>
      <c r="H96" s="260"/>
      <c r="I96" s="257"/>
      <c r="J96" s="257"/>
      <c r="K96" s="259"/>
      <c r="L96" s="257"/>
      <c r="M96" s="257"/>
      <c r="N96" s="333"/>
    </row>
    <row r="97" spans="1:14" s="302" customFormat="1" ht="12.75">
      <c r="A97" s="318" t="s">
        <v>393</v>
      </c>
      <c r="B97" s="321" t="s">
        <v>328</v>
      </c>
      <c r="C97" s="308" t="s">
        <v>327</v>
      </c>
      <c r="D97" s="334">
        <v>10</v>
      </c>
      <c r="E97" s="456"/>
      <c r="F97" s="441">
        <f t="shared" si="3"/>
        <v>0</v>
      </c>
      <c r="G97" s="260"/>
      <c r="H97" s="260"/>
      <c r="I97" s="257"/>
      <c r="J97" s="257"/>
      <c r="K97" s="259"/>
      <c r="L97" s="257"/>
      <c r="M97" s="257"/>
      <c r="N97" s="333"/>
    </row>
    <row r="98" spans="1:14" s="302" customFormat="1" ht="12.75">
      <c r="A98" s="318" t="s">
        <v>392</v>
      </c>
      <c r="B98" s="321" t="s">
        <v>391</v>
      </c>
      <c r="C98" s="308" t="s">
        <v>327</v>
      </c>
      <c r="D98" s="334">
        <v>10</v>
      </c>
      <c r="E98" s="456"/>
      <c r="F98" s="441">
        <f t="shared" si="3"/>
        <v>0</v>
      </c>
      <c r="K98" s="267"/>
      <c r="N98" s="303"/>
    </row>
    <row r="99" spans="1:14" s="302" customFormat="1" ht="12.75">
      <c r="A99" s="318" t="s">
        <v>390</v>
      </c>
      <c r="B99" s="321" t="s">
        <v>389</v>
      </c>
      <c r="C99" s="308" t="s">
        <v>327</v>
      </c>
      <c r="D99" s="334">
        <v>10</v>
      </c>
      <c r="E99" s="456"/>
      <c r="F99" s="441">
        <f t="shared" si="3"/>
        <v>0</v>
      </c>
      <c r="K99" s="267"/>
      <c r="N99" s="303"/>
    </row>
    <row r="100" spans="1:14" s="337" customFormat="1" ht="12.75">
      <c r="A100" s="318" t="s">
        <v>388</v>
      </c>
      <c r="B100" s="335" t="s">
        <v>340</v>
      </c>
      <c r="C100" s="297" t="s">
        <v>327</v>
      </c>
      <c r="D100" s="334">
        <v>20</v>
      </c>
      <c r="E100" s="456"/>
      <c r="F100" s="441">
        <f t="shared" si="3"/>
        <v>0</v>
      </c>
      <c r="G100" s="260"/>
      <c r="H100" s="338"/>
      <c r="I100" s="257"/>
      <c r="J100" s="257"/>
      <c r="K100" s="304"/>
      <c r="L100" s="257"/>
      <c r="M100" s="257"/>
      <c r="N100" s="303"/>
    </row>
    <row r="101" spans="1:14" s="330" customFormat="1" ht="12.75">
      <c r="A101" s="318" t="s">
        <v>387</v>
      </c>
      <c r="B101" s="347" t="s">
        <v>325</v>
      </c>
      <c r="C101" s="287" t="s">
        <v>324</v>
      </c>
      <c r="D101" s="294">
        <v>1</v>
      </c>
      <c r="E101" s="456"/>
      <c r="F101" s="441">
        <f t="shared" si="3"/>
        <v>0</v>
      </c>
      <c r="G101" s="331"/>
    </row>
    <row r="102" spans="1:14" s="302" customFormat="1" ht="12">
      <c r="A102" s="314"/>
      <c r="B102" s="313"/>
      <c r="C102" s="308"/>
      <c r="D102" s="346"/>
      <c r="E102" s="312"/>
      <c r="F102" s="305"/>
      <c r="K102" s="304"/>
      <c r="N102" s="303"/>
    </row>
    <row r="103" spans="1:14" s="302" customFormat="1" ht="12">
      <c r="A103" s="311"/>
      <c r="B103" s="310" t="s">
        <v>386</v>
      </c>
      <c r="C103" s="308"/>
      <c r="D103" s="307"/>
      <c r="E103" s="306"/>
      <c r="F103" s="494">
        <f>SUM(F86:F101)</f>
        <v>0</v>
      </c>
      <c r="K103" s="304"/>
      <c r="N103" s="303"/>
    </row>
    <row r="104" spans="1:14" s="302" customFormat="1" ht="12">
      <c r="A104" s="300"/>
      <c r="B104" s="309"/>
      <c r="C104" s="308"/>
      <c r="D104" s="307"/>
      <c r="E104" s="306"/>
      <c r="F104" s="305"/>
      <c r="K104" s="304"/>
      <c r="N104" s="303"/>
    </row>
    <row r="105" spans="1:14" ht="24">
      <c r="A105" s="501" t="s">
        <v>5</v>
      </c>
      <c r="B105" s="502" t="s">
        <v>385</v>
      </c>
      <c r="C105" s="503"/>
      <c r="D105" s="497"/>
      <c r="E105" s="498"/>
      <c r="F105" s="504"/>
    </row>
    <row r="106" spans="1:14" ht="12">
      <c r="A106" s="327"/>
      <c r="B106" s="345" t="s">
        <v>384</v>
      </c>
      <c r="C106" s="287"/>
      <c r="D106" s="288"/>
      <c r="E106" s="292"/>
      <c r="F106" s="315"/>
    </row>
    <row r="107" spans="1:14" ht="108">
      <c r="A107" s="327"/>
      <c r="B107" s="436" t="s">
        <v>599</v>
      </c>
      <c r="C107" s="287"/>
      <c r="D107" s="288"/>
      <c r="E107" s="292"/>
      <c r="F107" s="315"/>
    </row>
    <row r="108" spans="1:14" ht="24">
      <c r="A108" s="327"/>
      <c r="B108" s="344" t="s">
        <v>383</v>
      </c>
      <c r="C108" s="287"/>
      <c r="D108" s="288"/>
      <c r="E108" s="292"/>
      <c r="F108" s="315"/>
    </row>
    <row r="109" spans="1:14" s="322" customFormat="1" ht="12">
      <c r="A109" s="327"/>
      <c r="B109" s="326"/>
      <c r="C109" s="287"/>
      <c r="D109" s="288"/>
      <c r="E109" s="292"/>
      <c r="F109" s="315"/>
      <c r="G109" s="324"/>
      <c r="H109" s="324"/>
      <c r="K109" s="259"/>
      <c r="M109" s="257"/>
      <c r="N109" s="323"/>
    </row>
    <row r="110" spans="1:14" s="322" customFormat="1" ht="303" customHeight="1">
      <c r="A110" s="536" t="s">
        <v>382</v>
      </c>
      <c r="B110" s="437" t="s">
        <v>600</v>
      </c>
      <c r="C110" s="539" t="s">
        <v>15</v>
      </c>
      <c r="D110" s="542">
        <v>1</v>
      </c>
      <c r="E110" s="545"/>
      <c r="F110" s="548">
        <f>D110*E110</f>
        <v>0</v>
      </c>
      <c r="G110" s="427"/>
      <c r="H110" s="427"/>
      <c r="I110" s="428"/>
      <c r="J110" s="428"/>
      <c r="K110" s="429"/>
      <c r="L110" s="428"/>
      <c r="M110" s="428"/>
      <c r="N110" s="430"/>
    </row>
    <row r="111" spans="1:14" s="322" customFormat="1" ht="384">
      <c r="A111" s="537"/>
      <c r="B111" s="438" t="s">
        <v>601</v>
      </c>
      <c r="C111" s="540"/>
      <c r="D111" s="543"/>
      <c r="E111" s="546"/>
      <c r="F111" s="549"/>
      <c r="G111" s="427"/>
      <c r="H111" s="427"/>
      <c r="I111" s="428"/>
      <c r="J111" s="428"/>
      <c r="K111" s="429"/>
      <c r="L111" s="428"/>
      <c r="M111" s="428"/>
      <c r="N111" s="430"/>
    </row>
    <row r="112" spans="1:14" s="322" customFormat="1" ht="360">
      <c r="A112" s="538"/>
      <c r="B112" s="563" t="s">
        <v>602</v>
      </c>
      <c r="C112" s="541"/>
      <c r="D112" s="544"/>
      <c r="E112" s="547"/>
      <c r="F112" s="550"/>
      <c r="G112" s="427"/>
      <c r="H112" s="427"/>
      <c r="I112" s="428"/>
      <c r="J112" s="428"/>
      <c r="K112" s="429"/>
      <c r="L112" s="428"/>
      <c r="M112" s="428"/>
      <c r="N112" s="430"/>
    </row>
    <row r="113" spans="1:14" s="322" customFormat="1" ht="12.75">
      <c r="A113" s="318"/>
      <c r="B113" s="326"/>
      <c r="C113" s="294"/>
      <c r="D113" s="339"/>
      <c r="E113" s="343"/>
      <c r="F113" s="315"/>
      <c r="G113" s="324"/>
      <c r="H113" s="324"/>
      <c r="K113" s="259"/>
      <c r="N113" s="323"/>
    </row>
    <row r="114" spans="1:14" s="322" customFormat="1" ht="144">
      <c r="A114" s="431" t="s">
        <v>381</v>
      </c>
      <c r="B114" s="561" t="s">
        <v>603</v>
      </c>
      <c r="C114" s="432" t="s">
        <v>15</v>
      </c>
      <c r="D114" s="433">
        <v>1</v>
      </c>
      <c r="E114" s="457"/>
      <c r="F114" s="441">
        <f>D114*E114</f>
        <v>0</v>
      </c>
      <c r="G114" s="427"/>
      <c r="H114" s="427"/>
      <c r="I114" s="428"/>
      <c r="J114" s="428"/>
      <c r="K114" s="429"/>
      <c r="L114" s="434"/>
      <c r="M114" s="434"/>
      <c r="N114" s="430"/>
    </row>
    <row r="115" spans="1:14" s="322" customFormat="1" ht="12.75">
      <c r="A115" s="431"/>
      <c r="B115" s="340"/>
      <c r="C115" s="432"/>
      <c r="D115" s="433"/>
      <c r="E115" s="343"/>
      <c r="F115" s="315"/>
      <c r="G115" s="427"/>
      <c r="H115" s="427"/>
      <c r="I115" s="428"/>
      <c r="J115" s="428"/>
      <c r="K115" s="429"/>
      <c r="L115" s="434"/>
      <c r="M115" s="434"/>
      <c r="N115" s="430"/>
    </row>
    <row r="116" spans="1:14" s="322" customFormat="1" ht="345.75" customHeight="1">
      <c r="A116" s="536" t="s">
        <v>380</v>
      </c>
      <c r="B116" s="439" t="s">
        <v>604</v>
      </c>
      <c r="C116" s="539" t="s">
        <v>15</v>
      </c>
      <c r="D116" s="542">
        <v>1</v>
      </c>
      <c r="E116" s="545"/>
      <c r="F116" s="548">
        <f>D116*E116</f>
        <v>0</v>
      </c>
      <c r="G116" s="427"/>
      <c r="H116" s="427"/>
      <c r="I116" s="428"/>
      <c r="J116" s="428"/>
      <c r="K116" s="429"/>
      <c r="L116" s="434"/>
      <c r="M116" s="434"/>
      <c r="N116" s="430"/>
    </row>
    <row r="117" spans="1:14" s="322" customFormat="1" ht="396" customHeight="1">
      <c r="A117" s="537"/>
      <c r="B117" s="440" t="s">
        <v>605</v>
      </c>
      <c r="C117" s="540"/>
      <c r="D117" s="543"/>
      <c r="E117" s="546"/>
      <c r="F117" s="549"/>
      <c r="G117" s="427"/>
      <c r="H117" s="427"/>
      <c r="I117" s="428"/>
      <c r="J117" s="428"/>
      <c r="K117" s="429"/>
      <c r="L117" s="434"/>
      <c r="M117" s="434"/>
      <c r="N117" s="430"/>
    </row>
    <row r="118" spans="1:14" s="322" customFormat="1" ht="108">
      <c r="A118" s="538"/>
      <c r="B118" s="562" t="s">
        <v>606</v>
      </c>
      <c r="C118" s="541"/>
      <c r="D118" s="544"/>
      <c r="E118" s="547"/>
      <c r="F118" s="550"/>
      <c r="G118" s="427"/>
      <c r="H118" s="427"/>
      <c r="I118" s="428"/>
      <c r="J118" s="428"/>
      <c r="K118" s="429"/>
      <c r="L118" s="434"/>
      <c r="M118" s="434"/>
      <c r="N118" s="430"/>
    </row>
    <row r="119" spans="1:14" s="322" customFormat="1" ht="12.75">
      <c r="A119" s="318"/>
      <c r="B119" s="340"/>
      <c r="C119" s="294"/>
      <c r="D119" s="339"/>
      <c r="E119" s="343"/>
      <c r="F119" s="315"/>
      <c r="G119" s="324"/>
      <c r="H119" s="324"/>
      <c r="K119" s="259"/>
      <c r="L119" s="257"/>
      <c r="M119" s="257"/>
      <c r="N119" s="323"/>
    </row>
    <row r="120" spans="1:14" s="322" customFormat="1" ht="204">
      <c r="A120" s="318" t="s">
        <v>379</v>
      </c>
      <c r="B120" s="561" t="s">
        <v>607</v>
      </c>
      <c r="C120" s="294" t="s">
        <v>371</v>
      </c>
      <c r="D120" s="339">
        <v>1</v>
      </c>
      <c r="E120" s="457"/>
      <c r="F120" s="441">
        <f>D120*E120</f>
        <v>0</v>
      </c>
      <c r="G120" s="324"/>
      <c r="H120" s="324"/>
      <c r="K120" s="259"/>
      <c r="L120" s="257"/>
      <c r="M120" s="257"/>
      <c r="N120" s="323"/>
    </row>
    <row r="121" spans="1:14" s="322" customFormat="1" ht="12.75">
      <c r="A121" s="318"/>
      <c r="B121" s="340"/>
      <c r="C121" s="294"/>
      <c r="D121" s="339"/>
      <c r="E121" s="343"/>
      <c r="F121" s="315"/>
      <c r="G121" s="324"/>
      <c r="H121" s="324"/>
      <c r="K121" s="259"/>
      <c r="L121" s="257"/>
      <c r="M121" s="257"/>
      <c r="N121" s="323"/>
    </row>
    <row r="122" spans="1:14" s="322" customFormat="1" ht="204">
      <c r="A122" s="318" t="s">
        <v>378</v>
      </c>
      <c r="B122" s="561" t="s">
        <v>608</v>
      </c>
      <c r="C122" s="294" t="s">
        <v>371</v>
      </c>
      <c r="D122" s="339">
        <v>1</v>
      </c>
      <c r="E122" s="457"/>
      <c r="F122" s="441">
        <f>D122*E122</f>
        <v>0</v>
      </c>
      <c r="G122" s="324"/>
      <c r="H122" s="324"/>
      <c r="K122" s="259"/>
      <c r="L122" s="257"/>
      <c r="M122" s="257"/>
      <c r="N122" s="323"/>
    </row>
    <row r="123" spans="1:14" s="322" customFormat="1" ht="12.75">
      <c r="A123" s="318"/>
      <c r="B123" s="340"/>
      <c r="C123" s="294"/>
      <c r="D123" s="339"/>
      <c r="E123" s="343"/>
      <c r="F123" s="315"/>
      <c r="G123" s="324"/>
      <c r="H123" s="324"/>
      <c r="K123" s="259"/>
      <c r="L123" s="257"/>
      <c r="M123" s="257"/>
      <c r="N123" s="323"/>
    </row>
    <row r="124" spans="1:14" s="204" customFormat="1" ht="363.75" customHeight="1">
      <c r="A124" s="536" t="s">
        <v>377</v>
      </c>
      <c r="B124" s="340" t="s">
        <v>609</v>
      </c>
      <c r="C124" s="539" t="s">
        <v>15</v>
      </c>
      <c r="D124" s="542">
        <v>2</v>
      </c>
      <c r="E124" s="545"/>
      <c r="F124" s="548">
        <f>D124*E124</f>
        <v>0</v>
      </c>
      <c r="G124" s="427"/>
      <c r="H124" s="427"/>
      <c r="I124" s="428"/>
      <c r="J124" s="428"/>
      <c r="K124" s="429"/>
      <c r="L124" s="428"/>
      <c r="M124" s="428"/>
      <c r="N124" s="430"/>
    </row>
    <row r="125" spans="1:14" s="204" customFormat="1" ht="288">
      <c r="A125" s="538"/>
      <c r="B125" s="562" t="s">
        <v>610</v>
      </c>
      <c r="C125" s="541"/>
      <c r="D125" s="544"/>
      <c r="E125" s="547"/>
      <c r="F125" s="550"/>
      <c r="G125" s="427"/>
      <c r="H125" s="427"/>
      <c r="I125" s="428"/>
      <c r="J125" s="428"/>
      <c r="K125" s="429"/>
      <c r="L125" s="428"/>
      <c r="M125" s="428"/>
      <c r="N125" s="430"/>
    </row>
    <row r="126" spans="1:14" s="322" customFormat="1" ht="12.75">
      <c r="A126" s="318"/>
      <c r="B126" s="340"/>
      <c r="C126" s="294"/>
      <c r="D126" s="339"/>
      <c r="E126" s="343"/>
      <c r="F126" s="315"/>
      <c r="G126" s="324"/>
      <c r="H126" s="324"/>
      <c r="K126" s="259"/>
      <c r="N126" s="323"/>
    </row>
    <row r="127" spans="1:14" s="322" customFormat="1" ht="24">
      <c r="A127" s="318" t="s">
        <v>376</v>
      </c>
      <c r="B127" s="340" t="s">
        <v>590</v>
      </c>
      <c r="C127" s="294" t="s">
        <v>371</v>
      </c>
      <c r="D127" s="339">
        <v>1</v>
      </c>
      <c r="E127" s="457"/>
      <c r="F127" s="441">
        <f t="shared" ref="F127:F140" si="4">D127*E127</f>
        <v>0</v>
      </c>
      <c r="G127" s="324"/>
      <c r="H127" s="324"/>
      <c r="K127" s="259"/>
      <c r="L127" s="257"/>
      <c r="M127" s="257"/>
      <c r="N127" s="323"/>
    </row>
    <row r="128" spans="1:14" ht="24">
      <c r="A128" s="318" t="s">
        <v>375</v>
      </c>
      <c r="B128" s="340" t="s">
        <v>374</v>
      </c>
      <c r="C128" s="294" t="s">
        <v>371</v>
      </c>
      <c r="D128" s="339">
        <v>1</v>
      </c>
      <c r="E128" s="458"/>
      <c r="F128" s="441">
        <f t="shared" si="4"/>
        <v>0</v>
      </c>
      <c r="G128" s="338"/>
      <c r="H128" s="338"/>
    </row>
    <row r="129" spans="1:14" ht="24">
      <c r="A129" s="318" t="s">
        <v>373</v>
      </c>
      <c r="B129" s="340" t="s">
        <v>372</v>
      </c>
      <c r="C129" s="294" t="s">
        <v>371</v>
      </c>
      <c r="D129" s="339">
        <v>2</v>
      </c>
      <c r="E129" s="456"/>
      <c r="F129" s="441">
        <f t="shared" si="4"/>
        <v>0</v>
      </c>
      <c r="G129" s="338"/>
      <c r="H129" s="338"/>
    </row>
    <row r="130" spans="1:14" ht="24">
      <c r="A130" s="318" t="s">
        <v>370</v>
      </c>
      <c r="B130" s="340" t="s">
        <v>369</v>
      </c>
      <c r="C130" s="297" t="s">
        <v>327</v>
      </c>
      <c r="D130" s="339">
        <v>5</v>
      </c>
      <c r="E130" s="456"/>
      <c r="F130" s="441">
        <f t="shared" si="4"/>
        <v>0</v>
      </c>
      <c r="G130" s="338"/>
      <c r="H130" s="338"/>
    </row>
    <row r="131" spans="1:14" s="341" customFormat="1" ht="24">
      <c r="A131" s="318" t="s">
        <v>368</v>
      </c>
      <c r="B131" s="340" t="s">
        <v>367</v>
      </c>
      <c r="C131" s="297" t="s">
        <v>327</v>
      </c>
      <c r="D131" s="339">
        <v>50</v>
      </c>
      <c r="E131" s="456"/>
      <c r="F131" s="441">
        <f t="shared" si="4"/>
        <v>0</v>
      </c>
      <c r="G131" s="338"/>
      <c r="H131" s="338"/>
      <c r="I131" s="257"/>
      <c r="J131" s="257"/>
      <c r="K131" s="259"/>
      <c r="L131" s="257"/>
      <c r="M131" s="257"/>
      <c r="N131" s="342"/>
    </row>
    <row r="132" spans="1:14" s="341" customFormat="1" ht="24">
      <c r="A132" s="318" t="s">
        <v>366</v>
      </c>
      <c r="B132" s="340" t="s">
        <v>365</v>
      </c>
      <c r="C132" s="297" t="s">
        <v>327</v>
      </c>
      <c r="D132" s="339">
        <v>30</v>
      </c>
      <c r="E132" s="456"/>
      <c r="F132" s="441">
        <f t="shared" si="4"/>
        <v>0</v>
      </c>
      <c r="G132" s="338"/>
      <c r="H132" s="338"/>
      <c r="I132" s="257"/>
      <c r="J132" s="257"/>
      <c r="K132" s="259"/>
      <c r="L132" s="257"/>
      <c r="M132" s="257"/>
      <c r="N132" s="342"/>
    </row>
    <row r="133" spans="1:14" ht="84">
      <c r="A133" s="318" t="s">
        <v>364</v>
      </c>
      <c r="B133" s="326" t="s">
        <v>363</v>
      </c>
      <c r="C133" s="287" t="s">
        <v>324</v>
      </c>
      <c r="D133" s="294">
        <v>1</v>
      </c>
      <c r="E133" s="456"/>
      <c r="F133" s="441">
        <f t="shared" si="4"/>
        <v>0</v>
      </c>
      <c r="G133" s="338"/>
      <c r="H133" s="338"/>
    </row>
    <row r="134" spans="1:14" ht="48">
      <c r="A134" s="318" t="s">
        <v>362</v>
      </c>
      <c r="B134" s="326" t="s">
        <v>361</v>
      </c>
      <c r="C134" s="339" t="s">
        <v>15</v>
      </c>
      <c r="D134" s="339">
        <v>1</v>
      </c>
      <c r="E134" s="456"/>
      <c r="F134" s="441">
        <f t="shared" si="4"/>
        <v>0</v>
      </c>
      <c r="G134" s="319"/>
      <c r="H134" s="338"/>
    </row>
    <row r="135" spans="1:14" ht="48">
      <c r="A135" s="318" t="s">
        <v>360</v>
      </c>
      <c r="B135" s="326" t="s">
        <v>359</v>
      </c>
      <c r="C135" s="339" t="s">
        <v>15</v>
      </c>
      <c r="D135" s="339">
        <v>2</v>
      </c>
      <c r="E135" s="456"/>
      <c r="F135" s="441">
        <f t="shared" si="4"/>
        <v>0</v>
      </c>
      <c r="G135" s="319"/>
      <c r="H135" s="338"/>
    </row>
    <row r="136" spans="1:14" ht="36">
      <c r="A136" s="318" t="s">
        <v>358</v>
      </c>
      <c r="B136" s="326" t="s">
        <v>357</v>
      </c>
      <c r="C136" s="339" t="s">
        <v>15</v>
      </c>
      <c r="D136" s="339">
        <v>1</v>
      </c>
      <c r="E136" s="456"/>
      <c r="F136" s="441">
        <f t="shared" si="4"/>
        <v>0</v>
      </c>
      <c r="G136" s="319"/>
      <c r="H136" s="338"/>
    </row>
    <row r="137" spans="1:14" ht="36">
      <c r="A137" s="318" t="s">
        <v>356</v>
      </c>
      <c r="B137" s="340" t="s">
        <v>355</v>
      </c>
      <c r="C137" s="339" t="s">
        <v>310</v>
      </c>
      <c r="D137" s="339">
        <v>1</v>
      </c>
      <c r="E137" s="456"/>
      <c r="F137" s="441">
        <f t="shared" si="4"/>
        <v>0</v>
      </c>
      <c r="G137" s="319"/>
      <c r="H137" s="338"/>
    </row>
    <row r="138" spans="1:14" ht="48">
      <c r="A138" s="318" t="s">
        <v>354</v>
      </c>
      <c r="B138" s="340" t="s">
        <v>353</v>
      </c>
      <c r="C138" s="339" t="s">
        <v>310</v>
      </c>
      <c r="D138" s="339">
        <v>1</v>
      </c>
      <c r="E138" s="456"/>
      <c r="F138" s="441">
        <f t="shared" si="4"/>
        <v>0</v>
      </c>
      <c r="G138" s="319"/>
      <c r="H138" s="338"/>
    </row>
    <row r="139" spans="1:14" ht="13.5" customHeight="1">
      <c r="A139" s="318" t="s">
        <v>352</v>
      </c>
      <c r="B139" s="340" t="s">
        <v>351</v>
      </c>
      <c r="C139" s="339" t="s">
        <v>350</v>
      </c>
      <c r="D139" s="339">
        <v>24</v>
      </c>
      <c r="E139" s="456"/>
      <c r="F139" s="441">
        <f t="shared" si="4"/>
        <v>0</v>
      </c>
      <c r="G139" s="319"/>
      <c r="H139" s="338"/>
    </row>
    <row r="140" spans="1:14" ht="24">
      <c r="A140" s="318" t="s">
        <v>349</v>
      </c>
      <c r="B140" s="340" t="s">
        <v>348</v>
      </c>
      <c r="C140" s="339" t="s">
        <v>310</v>
      </c>
      <c r="D140" s="339">
        <v>1</v>
      </c>
      <c r="E140" s="456"/>
      <c r="F140" s="441">
        <f t="shared" si="4"/>
        <v>0</v>
      </c>
      <c r="G140" s="319"/>
      <c r="H140" s="338"/>
    </row>
    <row r="141" spans="1:14" s="302" customFormat="1" ht="12">
      <c r="A141" s="314"/>
      <c r="B141" s="329"/>
      <c r="C141" s="308"/>
      <c r="D141" s="307"/>
      <c r="E141" s="312"/>
      <c r="F141" s="305"/>
      <c r="K141" s="304"/>
      <c r="N141" s="303"/>
    </row>
    <row r="142" spans="1:14" s="302" customFormat="1" ht="24">
      <c r="A142" s="311"/>
      <c r="B142" s="328" t="s">
        <v>347</v>
      </c>
      <c r="C142" s="308"/>
      <c r="D142" s="307"/>
      <c r="E142" s="306"/>
      <c r="F142" s="494">
        <f>SUM(F109:F140)</f>
        <v>0</v>
      </c>
      <c r="K142" s="304"/>
      <c r="N142" s="303"/>
    </row>
    <row r="143" spans="1:14" s="302" customFormat="1" ht="12">
      <c r="A143" s="300"/>
      <c r="B143" s="320"/>
      <c r="C143" s="308"/>
      <c r="D143" s="307"/>
      <c r="E143" s="306"/>
      <c r="F143" s="305"/>
      <c r="K143" s="304"/>
      <c r="N143" s="303"/>
    </row>
    <row r="144" spans="1:14" ht="24.75" customHeight="1">
      <c r="A144" s="501" t="s">
        <v>6</v>
      </c>
      <c r="B144" s="495" t="s">
        <v>346</v>
      </c>
      <c r="C144" s="496"/>
      <c r="D144" s="497"/>
      <c r="E144" s="498"/>
      <c r="F144" s="499"/>
    </row>
    <row r="145" spans="1:14" s="322" customFormat="1" ht="12">
      <c r="A145" s="327"/>
      <c r="B145" s="326"/>
      <c r="C145" s="287"/>
      <c r="D145" s="288"/>
      <c r="E145" s="292"/>
      <c r="F145" s="315"/>
      <c r="G145" s="324"/>
      <c r="H145" s="324"/>
      <c r="K145" s="259"/>
      <c r="M145" s="257"/>
      <c r="N145" s="323"/>
    </row>
    <row r="146" spans="1:14" s="322" customFormat="1" ht="72">
      <c r="A146" s="318" t="s">
        <v>345</v>
      </c>
      <c r="B146" s="326" t="s">
        <v>344</v>
      </c>
      <c r="C146" s="297" t="s">
        <v>310</v>
      </c>
      <c r="D146" s="334">
        <v>1</v>
      </c>
      <c r="E146" s="456"/>
      <c r="F146" s="443">
        <f t="shared" ref="F146:F155" si="5">D146*E146</f>
        <v>0</v>
      </c>
      <c r="G146" s="324"/>
      <c r="H146" s="324"/>
      <c r="K146" s="259"/>
      <c r="N146" s="323"/>
    </row>
    <row r="147" spans="1:14" s="322" customFormat="1" ht="51.75" customHeight="1">
      <c r="A147" s="318" t="s">
        <v>343</v>
      </c>
      <c r="B147" s="326" t="s">
        <v>342</v>
      </c>
      <c r="C147" s="297" t="s">
        <v>310</v>
      </c>
      <c r="D147" s="334">
        <v>1</v>
      </c>
      <c r="E147" s="456"/>
      <c r="F147" s="443">
        <f t="shared" si="5"/>
        <v>0</v>
      </c>
      <c r="G147" s="324"/>
      <c r="H147" s="324"/>
      <c r="K147" s="259"/>
      <c r="N147" s="323"/>
    </row>
    <row r="148" spans="1:14" s="337" customFormat="1" ht="12.75">
      <c r="A148" s="318" t="s">
        <v>341</v>
      </c>
      <c r="B148" s="335" t="s">
        <v>340</v>
      </c>
      <c r="C148" s="297" t="s">
        <v>327</v>
      </c>
      <c r="D148" s="334">
        <v>40</v>
      </c>
      <c r="E148" s="456"/>
      <c r="F148" s="443">
        <f t="shared" si="5"/>
        <v>0</v>
      </c>
      <c r="G148" s="260"/>
      <c r="H148" s="338"/>
      <c r="I148" s="257"/>
      <c r="J148" s="257"/>
      <c r="K148" s="304"/>
      <c r="L148" s="257"/>
      <c r="M148" s="257"/>
      <c r="N148" s="303"/>
    </row>
    <row r="149" spans="1:14" s="337" customFormat="1" ht="12.75">
      <c r="A149" s="318" t="s">
        <v>339</v>
      </c>
      <c r="B149" s="335" t="s">
        <v>338</v>
      </c>
      <c r="C149" s="297" t="s">
        <v>327</v>
      </c>
      <c r="D149" s="334">
        <v>40</v>
      </c>
      <c r="E149" s="456"/>
      <c r="F149" s="443">
        <f t="shared" si="5"/>
        <v>0</v>
      </c>
      <c r="G149" s="260"/>
      <c r="H149" s="338"/>
      <c r="I149" s="257"/>
      <c r="J149" s="257"/>
      <c r="K149" s="304"/>
      <c r="L149" s="257"/>
      <c r="M149" s="257"/>
      <c r="N149" s="303"/>
    </row>
    <row r="150" spans="1:14" ht="12.75">
      <c r="A150" s="318" t="s">
        <v>337</v>
      </c>
      <c r="B150" s="335" t="s">
        <v>336</v>
      </c>
      <c r="C150" s="297" t="s">
        <v>327</v>
      </c>
      <c r="D150" s="334">
        <v>20</v>
      </c>
      <c r="E150" s="456"/>
      <c r="F150" s="443">
        <f t="shared" si="5"/>
        <v>0</v>
      </c>
      <c r="N150" s="336"/>
    </row>
    <row r="151" spans="1:14" ht="12.75">
      <c r="A151" s="318" t="s">
        <v>335</v>
      </c>
      <c r="B151" s="335" t="s">
        <v>334</v>
      </c>
      <c r="C151" s="297" t="s">
        <v>327</v>
      </c>
      <c r="D151" s="325">
        <v>10</v>
      </c>
      <c r="E151" s="456"/>
      <c r="F151" s="443">
        <f t="shared" si="5"/>
        <v>0</v>
      </c>
      <c r="G151" s="302"/>
      <c r="H151" s="302"/>
      <c r="K151" s="304"/>
      <c r="N151" s="303"/>
    </row>
    <row r="152" spans="1:14" ht="12.75">
      <c r="A152" s="318" t="s">
        <v>333</v>
      </c>
      <c r="B152" s="335" t="s">
        <v>332</v>
      </c>
      <c r="C152" s="297" t="s">
        <v>327</v>
      </c>
      <c r="D152" s="325">
        <v>10</v>
      </c>
      <c r="E152" s="456"/>
      <c r="F152" s="443">
        <f t="shared" si="5"/>
        <v>0</v>
      </c>
      <c r="G152" s="302"/>
      <c r="H152" s="302"/>
      <c r="K152" s="304"/>
      <c r="N152" s="303"/>
    </row>
    <row r="153" spans="1:14" s="302" customFormat="1" ht="12.75">
      <c r="A153" s="318" t="s">
        <v>331</v>
      </c>
      <c r="B153" s="320" t="s">
        <v>330</v>
      </c>
      <c r="C153" s="297" t="s">
        <v>327</v>
      </c>
      <c r="D153" s="334">
        <v>20</v>
      </c>
      <c r="E153" s="456"/>
      <c r="F153" s="443">
        <f t="shared" si="5"/>
        <v>0</v>
      </c>
      <c r="G153" s="260"/>
      <c r="H153" s="260"/>
      <c r="I153" s="257"/>
      <c r="J153" s="257"/>
      <c r="K153" s="259"/>
      <c r="L153" s="257"/>
      <c r="M153" s="257"/>
      <c r="N153" s="333"/>
    </row>
    <row r="154" spans="1:14" s="302" customFormat="1" ht="12.75">
      <c r="A154" s="318" t="s">
        <v>329</v>
      </c>
      <c r="B154" s="320" t="s">
        <v>328</v>
      </c>
      <c r="C154" s="297" t="s">
        <v>327</v>
      </c>
      <c r="D154" s="334">
        <v>20</v>
      </c>
      <c r="E154" s="456"/>
      <c r="F154" s="443">
        <f t="shared" si="5"/>
        <v>0</v>
      </c>
      <c r="G154" s="260"/>
      <c r="H154" s="260"/>
      <c r="I154" s="257"/>
      <c r="J154" s="257"/>
      <c r="K154" s="259"/>
      <c r="L154" s="257"/>
      <c r="M154" s="257"/>
      <c r="N154" s="333"/>
    </row>
    <row r="155" spans="1:14" s="330" customFormat="1" ht="12.75">
      <c r="A155" s="318" t="s">
        <v>326</v>
      </c>
      <c r="B155" s="326" t="s">
        <v>325</v>
      </c>
      <c r="C155" s="287" t="s">
        <v>324</v>
      </c>
      <c r="D155" s="294">
        <v>1</v>
      </c>
      <c r="E155" s="456"/>
      <c r="F155" s="443">
        <f t="shared" si="5"/>
        <v>0</v>
      </c>
      <c r="G155" s="331"/>
    </row>
    <row r="156" spans="1:14" s="302" customFormat="1" ht="12">
      <c r="A156" s="314"/>
      <c r="B156" s="329"/>
      <c r="C156" s="308"/>
      <c r="D156" s="307"/>
      <c r="E156" s="312"/>
      <c r="F156" s="305"/>
      <c r="K156" s="304"/>
      <c r="N156" s="303"/>
    </row>
    <row r="157" spans="1:14" s="302" customFormat="1" ht="24">
      <c r="A157" s="311"/>
      <c r="B157" s="328" t="s">
        <v>323</v>
      </c>
      <c r="C157" s="308"/>
      <c r="D157" s="307"/>
      <c r="E157" s="306"/>
      <c r="F157" s="494">
        <f>SUM(F145:F155)</f>
        <v>0</v>
      </c>
      <c r="K157" s="304"/>
      <c r="N157" s="303"/>
    </row>
    <row r="158" spans="1:14" s="302" customFormat="1" ht="12">
      <c r="A158" s="300"/>
      <c r="B158" s="320"/>
      <c r="C158" s="308"/>
      <c r="D158" s="307"/>
      <c r="E158" s="306"/>
      <c r="F158" s="305"/>
      <c r="K158" s="304"/>
      <c r="N158" s="303"/>
    </row>
    <row r="159" spans="1:14" ht="12">
      <c r="A159" s="500" t="s">
        <v>7</v>
      </c>
      <c r="B159" s="495" t="s">
        <v>322</v>
      </c>
      <c r="C159" s="496"/>
      <c r="D159" s="497"/>
      <c r="E159" s="498"/>
      <c r="F159" s="499"/>
    </row>
    <row r="160" spans="1:14" s="322" customFormat="1" ht="12">
      <c r="A160" s="327"/>
      <c r="B160" s="326"/>
      <c r="C160" s="287"/>
      <c r="D160" s="288"/>
      <c r="E160" s="292"/>
      <c r="F160" s="315"/>
      <c r="G160" s="324"/>
      <c r="H160" s="324"/>
      <c r="K160" s="259"/>
      <c r="M160" s="257"/>
      <c r="N160" s="323"/>
    </row>
    <row r="161" spans="1:14" s="322" customFormat="1" ht="12.75">
      <c r="A161" s="318" t="s">
        <v>321</v>
      </c>
      <c r="B161" s="321" t="s">
        <v>320</v>
      </c>
      <c r="C161" s="287" t="s">
        <v>319</v>
      </c>
      <c r="D161" s="325">
        <v>25</v>
      </c>
      <c r="E161" s="456"/>
      <c r="F161" s="441">
        <f>D161*E161</f>
        <v>0</v>
      </c>
      <c r="G161" s="324"/>
      <c r="H161" s="324"/>
      <c r="K161" s="259"/>
      <c r="N161" s="323"/>
    </row>
    <row r="162" spans="1:14" ht="24">
      <c r="A162" s="318" t="s">
        <v>318</v>
      </c>
      <c r="B162" s="317" t="s">
        <v>317</v>
      </c>
      <c r="C162" s="308" t="s">
        <v>310</v>
      </c>
      <c r="D162" s="316">
        <v>1</v>
      </c>
      <c r="E162" s="456"/>
      <c r="F162" s="441">
        <f>D162*E162</f>
        <v>0</v>
      </c>
    </row>
    <row r="163" spans="1:14" ht="36">
      <c r="A163" s="318" t="s">
        <v>316</v>
      </c>
      <c r="B163" s="321" t="s">
        <v>315</v>
      </c>
      <c r="C163" s="308" t="s">
        <v>310</v>
      </c>
      <c r="D163" s="316">
        <v>1</v>
      </c>
      <c r="E163" s="456"/>
      <c r="F163" s="441">
        <f>D163*E163</f>
        <v>0</v>
      </c>
    </row>
    <row r="164" spans="1:14" ht="36">
      <c r="A164" s="318" t="s">
        <v>314</v>
      </c>
      <c r="B164" s="320" t="s">
        <v>313</v>
      </c>
      <c r="C164" s="308" t="s">
        <v>310</v>
      </c>
      <c r="D164" s="316">
        <v>1</v>
      </c>
      <c r="E164" s="456"/>
      <c r="F164" s="441">
        <f>D164*E164</f>
        <v>0</v>
      </c>
      <c r="G164" s="319"/>
    </row>
    <row r="165" spans="1:14" ht="12.75">
      <c r="A165" s="318" t="s">
        <v>312</v>
      </c>
      <c r="B165" s="317" t="s">
        <v>311</v>
      </c>
      <c r="C165" s="308" t="s">
        <v>310</v>
      </c>
      <c r="D165" s="316">
        <v>1</v>
      </c>
      <c r="E165" s="456"/>
      <c r="F165" s="441">
        <f>D165*E165</f>
        <v>0</v>
      </c>
    </row>
    <row r="166" spans="1:14" s="302" customFormat="1" ht="12">
      <c r="A166" s="314"/>
      <c r="B166" s="313"/>
      <c r="C166" s="308"/>
      <c r="D166" s="307"/>
      <c r="E166" s="312"/>
      <c r="F166" s="305"/>
      <c r="K166" s="304"/>
      <c r="N166" s="303"/>
    </row>
    <row r="167" spans="1:14" s="302" customFormat="1" ht="12">
      <c r="A167" s="311"/>
      <c r="B167" s="310" t="s">
        <v>309</v>
      </c>
      <c r="C167" s="308"/>
      <c r="D167" s="307"/>
      <c r="E167" s="306"/>
      <c r="F167" s="494">
        <f>SUM(F160:F165)</f>
        <v>0</v>
      </c>
      <c r="K167" s="304"/>
      <c r="N167" s="303"/>
    </row>
    <row r="168" spans="1:14" s="302" customFormat="1" ht="12">
      <c r="A168" s="300"/>
      <c r="B168" s="309"/>
      <c r="C168" s="308"/>
      <c r="D168" s="307"/>
      <c r="E168" s="306"/>
      <c r="F168" s="305"/>
      <c r="K168" s="304"/>
      <c r="N168" s="303"/>
    </row>
    <row r="169" spans="1:14" ht="42" customHeight="1">
      <c r="A169" s="300"/>
      <c r="B169" s="301"/>
      <c r="C169" s="297"/>
      <c r="D169" s="288"/>
      <c r="E169" s="294"/>
      <c r="F169" s="296"/>
    </row>
    <row r="170" spans="1:14" ht="15" customHeight="1">
      <c r="A170" s="300"/>
      <c r="B170" s="298" t="s">
        <v>308</v>
      </c>
      <c r="C170" s="297"/>
      <c r="D170" s="288"/>
      <c r="E170" s="294"/>
      <c r="F170" s="296"/>
    </row>
    <row r="171" spans="1:14" ht="16.5" customHeight="1">
      <c r="A171" s="299"/>
      <c r="B171" s="298"/>
      <c r="C171" s="297"/>
      <c r="D171" s="288"/>
      <c r="E171" s="294"/>
      <c r="F171" s="296"/>
    </row>
    <row r="172" spans="1:14" ht="15" customHeight="1">
      <c r="A172" s="291" t="s">
        <v>2</v>
      </c>
      <c r="B172" s="295" t="str">
        <f>B38</f>
        <v>DEMONTAŽA</v>
      </c>
      <c r="C172" s="289" t="s">
        <v>164</v>
      </c>
      <c r="D172" s="288"/>
      <c r="E172" s="294"/>
      <c r="F172" s="286">
        <f>F48</f>
        <v>0</v>
      </c>
      <c r="G172" s="293"/>
    </row>
    <row r="173" spans="1:14" ht="15.75" customHeight="1">
      <c r="A173" s="291" t="s">
        <v>3</v>
      </c>
      <c r="B173" s="290" t="str">
        <f>B50</f>
        <v>SUSTAV ZAŠTITE OD MUNJE</v>
      </c>
      <c r="C173" s="289" t="s">
        <v>164</v>
      </c>
      <c r="D173" s="288"/>
      <c r="E173" s="287"/>
      <c r="F173" s="286">
        <f>F81</f>
        <v>0</v>
      </c>
    </row>
    <row r="174" spans="1:14" ht="15.75" customHeight="1">
      <c r="A174" s="291" t="s">
        <v>4</v>
      </c>
      <c r="B174" s="290" t="str">
        <f>B83</f>
        <v>INSTALACIJE NA PROČELJIMA I KROVU</v>
      </c>
      <c r="C174" s="289" t="s">
        <v>164</v>
      </c>
      <c r="D174" s="288"/>
      <c r="E174" s="287"/>
      <c r="F174" s="286">
        <f>F103</f>
        <v>0</v>
      </c>
    </row>
    <row r="175" spans="1:14" ht="24">
      <c r="A175" s="291" t="s">
        <v>5</v>
      </c>
      <c r="B175" s="290" t="str">
        <f>B105</f>
        <v>DALJINSKO OČITANJE POTROŠNJE ENERGENATA I VODE</v>
      </c>
      <c r="C175" s="289" t="s">
        <v>164</v>
      </c>
      <c r="D175" s="288"/>
      <c r="E175" s="287"/>
      <c r="F175" s="286">
        <f>F142</f>
        <v>0</v>
      </c>
    </row>
    <row r="176" spans="1:14" ht="23.25" customHeight="1">
      <c r="A176" s="291" t="s">
        <v>6</v>
      </c>
      <c r="B176" s="290" t="str">
        <f>B144</f>
        <v>ELEKTROINSTALACIJE UZ STROJARSKE INSTALACIJE</v>
      </c>
      <c r="C176" s="289" t="s">
        <v>164</v>
      </c>
      <c r="D176" s="288"/>
      <c r="E176" s="292"/>
      <c r="F176" s="286">
        <f>F157</f>
        <v>0</v>
      </c>
    </row>
    <row r="177" spans="1:7" ht="15.75" customHeight="1">
      <c r="A177" s="291" t="s">
        <v>7</v>
      </c>
      <c r="B177" s="290" t="str">
        <f>B159</f>
        <v>OSTALO</v>
      </c>
      <c r="C177" s="289" t="s">
        <v>164</v>
      </c>
      <c r="D177" s="288"/>
      <c r="E177" s="287"/>
      <c r="F177" s="286">
        <f>F167</f>
        <v>0</v>
      </c>
    </row>
    <row r="178" spans="1:7" ht="15.75" customHeight="1" thickBot="1">
      <c r="A178" s="285"/>
      <c r="B178" s="284"/>
      <c r="C178" s="282"/>
      <c r="D178" s="283"/>
      <c r="E178" s="282"/>
      <c r="F178" s="281"/>
    </row>
    <row r="179" spans="1:7" ht="15.75" customHeight="1" thickTop="1">
      <c r="A179" s="280"/>
      <c r="B179" s="279"/>
      <c r="C179" s="278"/>
      <c r="D179" s="277"/>
      <c r="E179" s="276"/>
      <c r="F179" s="275"/>
    </row>
    <row r="180" spans="1:7" ht="15" customHeight="1">
      <c r="A180" s="488"/>
      <c r="B180" s="489" t="s">
        <v>307</v>
      </c>
      <c r="C180" s="490" t="s">
        <v>164</v>
      </c>
      <c r="D180" s="491"/>
      <c r="E180" s="492"/>
      <c r="F180" s="493">
        <f>SUM(F172:F177)</f>
        <v>0</v>
      </c>
      <c r="G180" s="274"/>
    </row>
    <row r="181" spans="1:7" ht="44.25" customHeight="1">
      <c r="C181" s="273"/>
      <c r="D181" s="272"/>
      <c r="E181" s="268"/>
      <c r="F181" s="268"/>
    </row>
    <row r="182" spans="1:7" ht="30" customHeight="1">
      <c r="C182" s="257"/>
      <c r="D182" s="272"/>
      <c r="E182" s="271"/>
      <c r="F182" s="268"/>
    </row>
    <row r="183" spans="1:7" ht="14.25" customHeight="1">
      <c r="C183" s="257"/>
      <c r="D183" s="272"/>
      <c r="F183" s="268"/>
    </row>
    <row r="184" spans="1:7" ht="14.25" customHeight="1">
      <c r="C184" s="273"/>
      <c r="D184" s="272"/>
      <c r="F184" s="268"/>
    </row>
    <row r="185" spans="1:7" ht="14.25" customHeight="1">
      <c r="C185" s="273"/>
      <c r="D185" s="272"/>
      <c r="F185" s="268"/>
    </row>
    <row r="186" spans="1:7" ht="14.25" customHeight="1">
      <c r="C186" s="273"/>
      <c r="D186" s="272"/>
      <c r="F186" s="268"/>
    </row>
    <row r="187" spans="1:7" ht="14.25" customHeight="1">
      <c r="D187" s="272"/>
      <c r="E187" s="268"/>
      <c r="F187" s="268"/>
    </row>
    <row r="188" spans="1:7" ht="14.25" customHeight="1">
      <c r="C188" s="257"/>
      <c r="D188" s="272"/>
      <c r="E188" s="268"/>
      <c r="F188" s="268"/>
    </row>
    <row r="189" spans="1:7" ht="14.25" customHeight="1">
      <c r="C189" s="273"/>
      <c r="D189" s="272"/>
      <c r="E189" s="268"/>
      <c r="F189" s="268"/>
    </row>
    <row r="190" spans="1:7" ht="14.25" customHeight="1">
      <c r="C190" s="273"/>
      <c r="D190" s="272"/>
      <c r="E190" s="268"/>
      <c r="F190" s="268"/>
    </row>
    <row r="191" spans="1:7" ht="14.25" customHeight="1">
      <c r="C191" s="273"/>
      <c r="D191" s="272"/>
      <c r="E191" s="268"/>
      <c r="F191" s="268"/>
    </row>
    <row r="192" spans="1:7" ht="30.75" customHeight="1">
      <c r="C192" s="257"/>
      <c r="D192" s="272"/>
      <c r="E192" s="268"/>
      <c r="F192" s="268"/>
    </row>
    <row r="193" spans="3:6" ht="14.25" customHeight="1">
      <c r="C193" s="257"/>
      <c r="D193" s="272"/>
      <c r="E193" s="268"/>
      <c r="F193" s="268"/>
    </row>
    <row r="194" spans="3:6" ht="14.25" customHeight="1">
      <c r="C194" s="273"/>
      <c r="D194" s="272"/>
      <c r="E194" s="268"/>
      <c r="F194" s="268"/>
    </row>
    <row r="195" spans="3:6" ht="14.25" customHeight="1">
      <c r="C195" s="273"/>
      <c r="D195" s="272"/>
      <c r="F195" s="268"/>
    </row>
    <row r="196" spans="3:6" ht="14.25" customHeight="1">
      <c r="C196" s="257"/>
      <c r="D196" s="272"/>
      <c r="F196" s="268"/>
    </row>
    <row r="197" spans="3:6" ht="14.25" customHeight="1">
      <c r="C197" s="273"/>
      <c r="D197" s="272"/>
      <c r="E197" s="268"/>
      <c r="F197" s="271"/>
    </row>
    <row r="198" spans="3:6" ht="14.25" customHeight="1">
      <c r="C198" s="273"/>
      <c r="D198" s="272"/>
      <c r="E198" s="268"/>
      <c r="F198" s="271"/>
    </row>
    <row r="199" spans="3:6" ht="14.25" customHeight="1">
      <c r="C199" s="273"/>
      <c r="D199" s="272"/>
      <c r="F199" s="271"/>
    </row>
    <row r="200" spans="3:6" ht="14.25" customHeight="1">
      <c r="C200" s="257"/>
      <c r="D200" s="272"/>
      <c r="F200" s="271"/>
    </row>
    <row r="201" spans="3:6" ht="14.25" customHeight="1">
      <c r="C201" s="257"/>
      <c r="D201" s="272"/>
      <c r="E201" s="268"/>
    </row>
    <row r="202" spans="3:6" ht="14.25" customHeight="1">
      <c r="C202" s="273"/>
      <c r="D202" s="272"/>
      <c r="E202" s="268"/>
    </row>
    <row r="203" spans="3:6" ht="14.25" customHeight="1">
      <c r="C203" s="273"/>
      <c r="D203" s="272"/>
      <c r="E203" s="268"/>
    </row>
    <row r="204" spans="3:6" ht="14.25" customHeight="1">
      <c r="C204" s="257"/>
      <c r="D204" s="272"/>
    </row>
    <row r="205" spans="3:6" ht="14.25" customHeight="1">
      <c r="C205" s="257"/>
      <c r="D205" s="272"/>
      <c r="F205" s="268"/>
    </row>
    <row r="206" spans="3:6" ht="14.25" customHeight="1">
      <c r="C206" s="273"/>
      <c r="D206" s="272"/>
      <c r="F206" s="268"/>
    </row>
    <row r="207" spans="3:6" ht="14.25" customHeight="1">
      <c r="C207" s="257"/>
      <c r="D207" s="272"/>
      <c r="F207" s="268"/>
    </row>
    <row r="208" spans="3:6" ht="14.25" customHeight="1">
      <c r="C208" s="268"/>
      <c r="D208" s="270"/>
      <c r="F208" s="268"/>
    </row>
    <row r="209" spans="1:6" ht="14.25" customHeight="1">
      <c r="B209" s="425"/>
      <c r="C209" s="271"/>
      <c r="D209" s="270"/>
      <c r="F209" s="268"/>
    </row>
    <row r="210" spans="1:6" ht="14.25" customHeight="1">
      <c r="B210" s="266"/>
      <c r="C210" s="271"/>
      <c r="D210" s="270"/>
      <c r="F210" s="268"/>
    </row>
    <row r="211" spans="1:6" ht="14.25" customHeight="1">
      <c r="A211" s="269"/>
      <c r="B211" s="266"/>
      <c r="C211" s="268"/>
      <c r="D211" s="270"/>
      <c r="F211" s="268"/>
    </row>
    <row r="212" spans="1:6" ht="14.25" customHeight="1">
      <c r="A212" s="269"/>
      <c r="B212" s="266"/>
      <c r="C212" s="268"/>
      <c r="D212" s="270"/>
      <c r="E212" s="268"/>
      <c r="F212" s="268"/>
    </row>
    <row r="213" spans="1:6" ht="14.25" customHeight="1">
      <c r="A213" s="269"/>
      <c r="B213" s="266"/>
      <c r="C213" s="268"/>
      <c r="D213" s="270"/>
    </row>
    <row r="214" spans="1:6" ht="14.25" customHeight="1">
      <c r="A214" s="269"/>
      <c r="B214" s="266"/>
      <c r="C214" s="271"/>
      <c r="D214" s="270"/>
    </row>
    <row r="215" spans="1:6" ht="14.25" customHeight="1">
      <c r="A215" s="269"/>
      <c r="B215" s="266"/>
      <c r="C215" s="271"/>
      <c r="D215" s="270"/>
    </row>
    <row r="216" spans="1:6" ht="14.25" customHeight="1">
      <c r="A216" s="269"/>
      <c r="B216" s="266"/>
      <c r="C216" s="271"/>
      <c r="D216" s="270"/>
    </row>
    <row r="217" spans="1:6" ht="14.25" customHeight="1">
      <c r="A217" s="269"/>
      <c r="B217" s="266"/>
      <c r="C217" s="271"/>
      <c r="D217" s="270"/>
    </row>
    <row r="218" spans="1:6" ht="14.25" customHeight="1">
      <c r="A218" s="269"/>
      <c r="B218" s="266"/>
      <c r="C218" s="271"/>
      <c r="D218" s="270"/>
    </row>
    <row r="219" spans="1:6" ht="14.25" customHeight="1">
      <c r="A219" s="269"/>
      <c r="B219" s="266"/>
      <c r="C219" s="271"/>
      <c r="D219" s="272"/>
      <c r="F219" s="268"/>
    </row>
    <row r="220" spans="1:6" ht="14.25" customHeight="1">
      <c r="A220" s="269"/>
      <c r="B220" s="266"/>
      <c r="C220" s="271"/>
      <c r="D220" s="270"/>
      <c r="F220" s="268"/>
    </row>
    <row r="221" spans="1:6" ht="14.25" customHeight="1">
      <c r="A221" s="269"/>
      <c r="B221" s="266"/>
      <c r="C221" s="267"/>
    </row>
    <row r="222" spans="1:6" ht="14.25" customHeight="1">
      <c r="A222" s="269"/>
      <c r="B222" s="266"/>
    </row>
    <row r="223" spans="1:6" ht="14.25" customHeight="1">
      <c r="A223" s="269"/>
      <c r="B223" s="266"/>
      <c r="F223" s="268"/>
    </row>
    <row r="224" spans="1:6" ht="14.25" customHeight="1">
      <c r="A224" s="269"/>
      <c r="B224" s="266"/>
      <c r="F224" s="268"/>
    </row>
    <row r="225" spans="1:6" ht="14.25" customHeight="1">
      <c r="A225" s="269"/>
      <c r="B225" s="266"/>
      <c r="F225" s="268"/>
    </row>
    <row r="226" spans="1:6" ht="14.25" customHeight="1"/>
    <row r="227" spans="1:6" ht="14.25" customHeight="1"/>
    <row r="228" spans="1:6" ht="14.25" customHeight="1"/>
    <row r="229" spans="1:6" ht="14.25" customHeight="1"/>
    <row r="230" spans="1:6" ht="14.25" customHeight="1"/>
    <row r="231" spans="1:6" ht="14.25" customHeight="1"/>
    <row r="232" spans="1:6" ht="14.25" customHeight="1"/>
    <row r="233" spans="1:6" ht="14.25" customHeight="1">
      <c r="C233" s="267"/>
    </row>
    <row r="234" spans="1:6" ht="14.25" customHeight="1">
      <c r="B234" s="266"/>
      <c r="C234" s="267"/>
      <c r="F234" s="268"/>
    </row>
    <row r="235" spans="1:6" ht="14.25" customHeight="1">
      <c r="B235" s="266"/>
    </row>
    <row r="236" spans="1:6" ht="14.25" customHeight="1"/>
    <row r="237" spans="1:6" ht="14.25" customHeight="1"/>
    <row r="238" spans="1:6" ht="14.25" customHeight="1"/>
    <row r="239" spans="1:6" ht="14.25" customHeight="1"/>
    <row r="240" spans="1:6" ht="14.25" customHeight="1"/>
    <row r="241" spans="1:6" ht="14.25" customHeight="1"/>
    <row r="242" spans="1:6" ht="14.25" customHeight="1">
      <c r="C242" s="267"/>
    </row>
    <row r="243" spans="1:6" ht="14.25" customHeight="1">
      <c r="B243" s="266"/>
    </row>
    <row r="244" spans="1:6" ht="14.25" customHeight="1"/>
    <row r="245" spans="1:6" ht="14.25" customHeight="1"/>
    <row r="246" spans="1:6" ht="14.25" customHeight="1">
      <c r="A246" s="265"/>
      <c r="C246" s="257"/>
      <c r="D246" s="257"/>
      <c r="E246" s="257"/>
      <c r="F246" s="257"/>
    </row>
    <row r="247" spans="1:6" ht="14.25" customHeight="1">
      <c r="A247" s="265"/>
      <c r="C247" s="257"/>
      <c r="D247" s="257"/>
      <c r="E247" s="257"/>
      <c r="F247" s="257"/>
    </row>
    <row r="248" spans="1:6" ht="14.25" customHeight="1">
      <c r="A248" s="265"/>
      <c r="C248" s="257"/>
      <c r="D248" s="257"/>
      <c r="E248" s="257"/>
      <c r="F248" s="257"/>
    </row>
    <row r="249" spans="1:6" ht="14.25" customHeight="1">
      <c r="A249" s="265"/>
      <c r="C249" s="257"/>
      <c r="D249" s="257"/>
      <c r="E249" s="257"/>
      <c r="F249" s="257"/>
    </row>
    <row r="250" spans="1:6" ht="14.25" customHeight="1">
      <c r="A250" s="265"/>
      <c r="C250" s="257"/>
      <c r="D250" s="257"/>
      <c r="E250" s="257"/>
      <c r="F250" s="257"/>
    </row>
    <row r="251" spans="1:6" ht="14.25" customHeight="1">
      <c r="A251" s="265"/>
      <c r="C251" s="257"/>
      <c r="D251" s="257"/>
      <c r="E251" s="257"/>
      <c r="F251" s="257"/>
    </row>
    <row r="252" spans="1:6" ht="14.25" customHeight="1">
      <c r="A252" s="265"/>
      <c r="C252" s="257"/>
      <c r="D252" s="257"/>
      <c r="E252" s="257"/>
      <c r="F252" s="257"/>
    </row>
    <row r="253" spans="1:6" ht="14.25" customHeight="1">
      <c r="A253" s="265"/>
      <c r="C253" s="257"/>
      <c r="D253" s="257"/>
      <c r="E253" s="257"/>
      <c r="F253" s="257"/>
    </row>
    <row r="254" spans="1:6" ht="14.25" customHeight="1">
      <c r="A254" s="265"/>
      <c r="C254" s="257"/>
      <c r="D254" s="257"/>
      <c r="E254" s="257"/>
      <c r="F254" s="257"/>
    </row>
    <row r="255" spans="1:6" ht="14.25" customHeight="1">
      <c r="A255" s="265"/>
      <c r="C255" s="257"/>
      <c r="D255" s="257"/>
      <c r="E255" s="257"/>
      <c r="F255" s="257"/>
    </row>
    <row r="256" spans="1:6" ht="14.25" customHeight="1">
      <c r="A256" s="265"/>
      <c r="C256" s="257"/>
      <c r="D256" s="257"/>
      <c r="E256" s="257"/>
      <c r="F256" s="257"/>
    </row>
    <row r="257" spans="1:6" ht="14.25" customHeight="1">
      <c r="A257" s="265"/>
      <c r="C257" s="257"/>
      <c r="D257" s="257"/>
      <c r="E257" s="257"/>
      <c r="F257" s="257"/>
    </row>
    <row r="258" spans="1:6" ht="14.25" customHeight="1">
      <c r="A258" s="265"/>
      <c r="C258" s="257"/>
      <c r="D258" s="257"/>
      <c r="E258" s="257"/>
      <c r="F258" s="257"/>
    </row>
    <row r="259" spans="1:6" ht="14.25" customHeight="1">
      <c r="A259" s="265"/>
      <c r="C259" s="257"/>
      <c r="D259" s="257"/>
      <c r="E259" s="257"/>
      <c r="F259" s="257"/>
    </row>
    <row r="260" spans="1:6" ht="14.25" customHeight="1">
      <c r="A260" s="265"/>
      <c r="C260" s="257"/>
      <c r="D260" s="257"/>
      <c r="E260" s="257"/>
      <c r="F260" s="257"/>
    </row>
    <row r="261" spans="1:6" ht="14.25" customHeight="1">
      <c r="A261" s="265"/>
      <c r="C261" s="257"/>
      <c r="D261" s="257"/>
      <c r="E261" s="257"/>
      <c r="F261" s="257"/>
    </row>
    <row r="262" spans="1:6" ht="14.25" customHeight="1">
      <c r="A262" s="265"/>
      <c r="C262" s="257"/>
      <c r="D262" s="257"/>
      <c r="E262" s="257"/>
      <c r="F262" s="257"/>
    </row>
    <row r="263" spans="1:6" ht="14.25" customHeight="1">
      <c r="A263" s="265"/>
      <c r="C263" s="257"/>
      <c r="D263" s="257"/>
      <c r="E263" s="257"/>
      <c r="F263" s="257"/>
    </row>
    <row r="264" spans="1:6" ht="14.25" customHeight="1">
      <c r="A264" s="265"/>
      <c r="C264" s="257"/>
      <c r="D264" s="257"/>
      <c r="E264" s="257"/>
      <c r="F264" s="257"/>
    </row>
    <row r="265" spans="1:6" ht="14.25" customHeight="1">
      <c r="A265" s="265"/>
      <c r="C265" s="257"/>
      <c r="D265" s="257"/>
      <c r="E265" s="257"/>
      <c r="F265" s="257"/>
    </row>
    <row r="266" spans="1:6" ht="14.25" customHeight="1">
      <c r="A266" s="265"/>
      <c r="C266" s="257"/>
      <c r="D266" s="257"/>
      <c r="E266" s="257"/>
      <c r="F266" s="257"/>
    </row>
    <row r="267" spans="1:6" ht="14.25" customHeight="1">
      <c r="A267" s="265"/>
      <c r="C267" s="257"/>
      <c r="D267" s="257"/>
      <c r="E267" s="257"/>
      <c r="F267" s="257"/>
    </row>
    <row r="268" spans="1:6" ht="14.25" customHeight="1">
      <c r="A268" s="265"/>
      <c r="C268" s="257"/>
      <c r="D268" s="257"/>
      <c r="E268" s="257"/>
      <c r="F268" s="257"/>
    </row>
    <row r="269" spans="1:6" ht="27.75" customHeight="1">
      <c r="A269" s="265"/>
      <c r="C269" s="257"/>
      <c r="D269" s="257"/>
      <c r="E269" s="257"/>
      <c r="F269" s="257"/>
    </row>
    <row r="270" spans="1:6" ht="14.25" customHeight="1">
      <c r="A270" s="265"/>
      <c r="C270" s="257"/>
      <c r="D270" s="257"/>
      <c r="E270" s="257"/>
      <c r="F270" s="257"/>
    </row>
    <row r="271" spans="1:6" ht="14.25" customHeight="1">
      <c r="A271" s="265"/>
      <c r="C271" s="257"/>
      <c r="D271" s="257"/>
      <c r="E271" s="257"/>
      <c r="F271" s="257"/>
    </row>
    <row r="272" spans="1:6" ht="14.25" customHeight="1">
      <c r="A272" s="265"/>
      <c r="C272" s="257"/>
      <c r="D272" s="257"/>
      <c r="E272" s="257"/>
      <c r="F272" s="257"/>
    </row>
    <row r="273" spans="1:6" ht="14.25" customHeight="1">
      <c r="A273" s="265"/>
      <c r="C273" s="257"/>
      <c r="D273" s="257"/>
      <c r="E273" s="257"/>
      <c r="F273" s="257"/>
    </row>
    <row r="274" spans="1:6" ht="14.25" customHeight="1">
      <c r="A274" s="265"/>
      <c r="C274" s="257"/>
      <c r="D274" s="257"/>
      <c r="E274" s="257"/>
      <c r="F274" s="257"/>
    </row>
    <row r="275" spans="1:6" ht="14.25" customHeight="1">
      <c r="A275" s="265"/>
      <c r="C275" s="257"/>
      <c r="D275" s="257"/>
      <c r="E275" s="257"/>
      <c r="F275" s="257"/>
    </row>
    <row r="276" spans="1:6" ht="50.1" customHeight="1">
      <c r="A276" s="265"/>
      <c r="C276" s="257"/>
      <c r="D276" s="257"/>
      <c r="E276" s="257"/>
      <c r="F276" s="257"/>
    </row>
    <row r="277" spans="1:6" ht="50.1" customHeight="1">
      <c r="A277" s="265"/>
      <c r="C277" s="257"/>
      <c r="D277" s="257"/>
      <c r="E277" s="257"/>
      <c r="F277" s="257"/>
    </row>
    <row r="278" spans="1:6" ht="50.1" customHeight="1">
      <c r="A278" s="265"/>
      <c r="C278" s="257"/>
      <c r="D278" s="257"/>
      <c r="E278" s="257"/>
      <c r="F278" s="257"/>
    </row>
    <row r="279" spans="1:6" ht="50.1" customHeight="1">
      <c r="A279" s="265"/>
      <c r="C279" s="257"/>
      <c r="D279" s="257"/>
      <c r="E279" s="257"/>
      <c r="F279" s="257"/>
    </row>
    <row r="280" spans="1:6" ht="50.1" customHeight="1">
      <c r="A280" s="265"/>
      <c r="C280" s="257"/>
      <c r="D280" s="257"/>
      <c r="E280" s="257"/>
      <c r="F280" s="257"/>
    </row>
    <row r="281" spans="1:6" ht="50.1" customHeight="1">
      <c r="A281" s="265"/>
      <c r="C281" s="257"/>
      <c r="D281" s="257"/>
      <c r="E281" s="257"/>
      <c r="F281" s="257"/>
    </row>
    <row r="282" spans="1:6" ht="50.1" customHeight="1">
      <c r="A282" s="265"/>
      <c r="C282" s="257"/>
      <c r="D282" s="257"/>
      <c r="E282" s="257"/>
      <c r="F282" s="257"/>
    </row>
    <row r="283" spans="1:6" ht="50.1" customHeight="1">
      <c r="A283" s="265"/>
      <c r="C283" s="257"/>
      <c r="D283" s="257"/>
      <c r="E283" s="257"/>
      <c r="F283" s="257"/>
    </row>
    <row r="284" spans="1:6" ht="50.1" customHeight="1">
      <c r="A284" s="265"/>
      <c r="C284" s="257"/>
      <c r="D284" s="257"/>
      <c r="E284" s="257"/>
      <c r="F284" s="257"/>
    </row>
    <row r="285" spans="1:6" ht="50.1" customHeight="1">
      <c r="A285" s="265"/>
      <c r="C285" s="257"/>
      <c r="D285" s="257"/>
      <c r="E285" s="257"/>
      <c r="F285" s="257"/>
    </row>
    <row r="286" spans="1:6" ht="50.1" customHeight="1">
      <c r="A286" s="265"/>
      <c r="C286" s="257"/>
      <c r="D286" s="257"/>
      <c r="E286" s="257"/>
      <c r="F286" s="257"/>
    </row>
    <row r="287" spans="1:6" ht="50.1" customHeight="1">
      <c r="A287" s="265"/>
      <c r="C287" s="257"/>
      <c r="D287" s="257"/>
      <c r="E287" s="257"/>
      <c r="F287" s="257"/>
    </row>
    <row r="288" spans="1:6" ht="50.1" customHeight="1">
      <c r="A288" s="265"/>
      <c r="C288" s="257"/>
      <c r="D288" s="257"/>
      <c r="E288" s="257"/>
      <c r="F288" s="257"/>
    </row>
    <row r="289" spans="1:6" ht="50.1" customHeight="1">
      <c r="A289" s="265"/>
      <c r="C289" s="257"/>
      <c r="D289" s="257"/>
      <c r="E289" s="257"/>
      <c r="F289" s="257"/>
    </row>
    <row r="290" spans="1:6" ht="50.1" customHeight="1">
      <c r="A290" s="265"/>
      <c r="C290" s="257"/>
      <c r="D290" s="257"/>
      <c r="E290" s="257"/>
      <c r="F290" s="257"/>
    </row>
    <row r="291" spans="1:6" ht="50.1" customHeight="1">
      <c r="A291" s="265"/>
      <c r="C291" s="257"/>
      <c r="D291" s="257"/>
      <c r="E291" s="257"/>
      <c r="F291" s="257"/>
    </row>
    <row r="292" spans="1:6" ht="50.1" customHeight="1">
      <c r="A292" s="265"/>
      <c r="C292" s="257"/>
      <c r="D292" s="257"/>
      <c r="E292" s="257"/>
      <c r="F292" s="257"/>
    </row>
    <row r="293" spans="1:6" ht="50.1" customHeight="1">
      <c r="A293" s="265"/>
      <c r="C293" s="257"/>
      <c r="D293" s="257"/>
      <c r="E293" s="257"/>
      <c r="F293" s="257"/>
    </row>
    <row r="294" spans="1:6" ht="50.1" customHeight="1">
      <c r="A294" s="265"/>
      <c r="C294" s="257"/>
      <c r="D294" s="257"/>
      <c r="E294" s="257"/>
      <c r="F294" s="257"/>
    </row>
    <row r="295" spans="1:6" ht="50.1" customHeight="1">
      <c r="A295" s="265"/>
      <c r="C295" s="257"/>
      <c r="D295" s="257"/>
      <c r="E295" s="257"/>
      <c r="F295" s="257"/>
    </row>
    <row r="296" spans="1:6" ht="50.1" customHeight="1">
      <c r="A296" s="265"/>
      <c r="C296" s="257"/>
      <c r="D296" s="257"/>
      <c r="E296" s="257"/>
      <c r="F296" s="257"/>
    </row>
    <row r="297" spans="1:6" ht="50.1" customHeight="1">
      <c r="A297" s="265"/>
      <c r="C297" s="257"/>
      <c r="D297" s="257"/>
      <c r="E297" s="257"/>
      <c r="F297" s="257"/>
    </row>
    <row r="298" spans="1:6" ht="50.1" customHeight="1">
      <c r="A298" s="265"/>
      <c r="C298" s="257"/>
      <c r="D298" s="257"/>
      <c r="E298" s="257"/>
      <c r="F298" s="257"/>
    </row>
    <row r="299" spans="1:6" ht="50.1" customHeight="1">
      <c r="A299" s="265"/>
      <c r="C299" s="257"/>
      <c r="D299" s="257"/>
      <c r="E299" s="257"/>
      <c r="F299" s="257"/>
    </row>
    <row r="300" spans="1:6" ht="50.1" customHeight="1">
      <c r="A300" s="265"/>
      <c r="C300" s="257"/>
      <c r="D300" s="257"/>
      <c r="E300" s="257"/>
      <c r="F300" s="257"/>
    </row>
    <row r="301" spans="1:6" ht="50.1" customHeight="1">
      <c r="A301" s="265"/>
      <c r="C301" s="257"/>
      <c r="D301" s="257"/>
      <c r="E301" s="257"/>
      <c r="F301" s="257"/>
    </row>
    <row r="302" spans="1:6" ht="50.1" customHeight="1">
      <c r="A302" s="265"/>
      <c r="C302" s="257"/>
      <c r="D302" s="257"/>
      <c r="E302" s="257"/>
      <c r="F302" s="257"/>
    </row>
    <row r="303" spans="1:6" ht="50.1" customHeight="1">
      <c r="A303" s="265"/>
      <c r="C303" s="257"/>
      <c r="D303" s="257"/>
      <c r="E303" s="257"/>
      <c r="F303" s="257"/>
    </row>
    <row r="304" spans="1:6" ht="50.1" customHeight="1">
      <c r="A304" s="265"/>
      <c r="C304" s="257"/>
      <c r="D304" s="257"/>
      <c r="E304" s="257"/>
      <c r="F304" s="257"/>
    </row>
    <row r="305" spans="1:6" ht="50.1" customHeight="1">
      <c r="A305" s="265"/>
      <c r="C305" s="257"/>
      <c r="D305" s="257"/>
      <c r="E305" s="257"/>
      <c r="F305" s="257"/>
    </row>
    <row r="306" spans="1:6" ht="50.1" customHeight="1">
      <c r="A306" s="265"/>
      <c r="C306" s="257"/>
      <c r="D306" s="257"/>
      <c r="E306" s="257"/>
      <c r="F306" s="257"/>
    </row>
    <row r="307" spans="1:6" ht="50.1" customHeight="1">
      <c r="A307" s="265"/>
      <c r="C307" s="257"/>
      <c r="D307" s="257"/>
      <c r="E307" s="257"/>
      <c r="F307" s="257"/>
    </row>
    <row r="308" spans="1:6" ht="50.1" customHeight="1">
      <c r="A308" s="265"/>
      <c r="C308" s="257"/>
      <c r="D308" s="257"/>
      <c r="E308" s="257"/>
      <c r="F308" s="257"/>
    </row>
    <row r="309" spans="1:6" ht="50.1" customHeight="1">
      <c r="A309" s="265"/>
      <c r="C309" s="257"/>
      <c r="D309" s="257"/>
      <c r="E309" s="257"/>
      <c r="F309" s="257"/>
    </row>
    <row r="310" spans="1:6" ht="50.1" customHeight="1">
      <c r="A310" s="265"/>
      <c r="C310" s="257"/>
      <c r="D310" s="257"/>
      <c r="E310" s="257"/>
      <c r="F310" s="257"/>
    </row>
    <row r="311" spans="1:6" ht="50.1" customHeight="1">
      <c r="A311" s="265"/>
      <c r="C311" s="257"/>
      <c r="D311" s="257"/>
      <c r="E311" s="257"/>
      <c r="F311" s="257"/>
    </row>
    <row r="312" spans="1:6" ht="50.1" customHeight="1">
      <c r="A312" s="265"/>
      <c r="C312" s="257"/>
      <c r="D312" s="257"/>
      <c r="E312" s="257"/>
      <c r="F312" s="257"/>
    </row>
    <row r="313" spans="1:6" ht="50.1" customHeight="1">
      <c r="A313" s="265"/>
      <c r="C313" s="257"/>
      <c r="D313" s="257"/>
      <c r="E313" s="257"/>
      <c r="F313" s="257"/>
    </row>
    <row r="314" spans="1:6" ht="50.1" customHeight="1">
      <c r="A314" s="265"/>
      <c r="C314" s="257"/>
      <c r="D314" s="257"/>
      <c r="E314" s="257"/>
      <c r="F314" s="257"/>
    </row>
    <row r="315" spans="1:6" ht="50.1" customHeight="1">
      <c r="A315" s="265"/>
      <c r="C315" s="257"/>
      <c r="D315" s="257"/>
      <c r="E315" s="257"/>
      <c r="F315" s="257"/>
    </row>
    <row r="316" spans="1:6" ht="50.1" customHeight="1">
      <c r="A316" s="265"/>
      <c r="C316" s="257"/>
      <c r="D316" s="257"/>
      <c r="E316" s="257"/>
      <c r="F316" s="257"/>
    </row>
    <row r="317" spans="1:6" ht="50.1" customHeight="1">
      <c r="A317" s="265"/>
      <c r="C317" s="257"/>
      <c r="D317" s="257"/>
      <c r="E317" s="257"/>
      <c r="F317" s="257"/>
    </row>
    <row r="318" spans="1:6" ht="50.1" customHeight="1">
      <c r="A318" s="265"/>
      <c r="C318" s="257"/>
      <c r="D318" s="257"/>
      <c r="E318" s="257"/>
      <c r="F318" s="257"/>
    </row>
    <row r="319" spans="1:6" ht="50.1" customHeight="1">
      <c r="A319" s="265"/>
      <c r="C319" s="257"/>
      <c r="D319" s="257"/>
      <c r="E319" s="257"/>
      <c r="F319" s="257"/>
    </row>
    <row r="320" spans="1:6" ht="50.1" customHeight="1">
      <c r="A320" s="265"/>
      <c r="C320" s="257"/>
      <c r="D320" s="257"/>
      <c r="E320" s="257"/>
      <c r="F320" s="257"/>
    </row>
    <row r="321" spans="1:6" ht="50.1" customHeight="1">
      <c r="A321" s="265"/>
      <c r="C321" s="257"/>
      <c r="D321" s="257"/>
      <c r="E321" s="257"/>
      <c r="F321" s="257"/>
    </row>
    <row r="322" spans="1:6" ht="50.1" customHeight="1">
      <c r="A322" s="265"/>
      <c r="C322" s="257"/>
      <c r="D322" s="257"/>
      <c r="E322" s="257"/>
      <c r="F322" s="257"/>
    </row>
    <row r="323" spans="1:6" ht="50.1" customHeight="1">
      <c r="A323" s="265"/>
      <c r="C323" s="257"/>
      <c r="D323" s="257"/>
      <c r="E323" s="257"/>
      <c r="F323" s="257"/>
    </row>
    <row r="324" spans="1:6" ht="50.1" customHeight="1">
      <c r="A324" s="265"/>
      <c r="C324" s="257"/>
      <c r="D324" s="257"/>
      <c r="E324" s="257"/>
      <c r="F324" s="257"/>
    </row>
    <row r="325" spans="1:6" ht="50.1" customHeight="1">
      <c r="A325" s="265"/>
      <c r="C325" s="257"/>
      <c r="D325" s="257"/>
      <c r="E325" s="257"/>
      <c r="F325" s="257"/>
    </row>
    <row r="326" spans="1:6" ht="50.1" customHeight="1">
      <c r="A326" s="265"/>
      <c r="C326" s="257"/>
      <c r="D326" s="257"/>
      <c r="E326" s="257"/>
      <c r="F326" s="257"/>
    </row>
    <row r="327" spans="1:6" ht="50.1" customHeight="1">
      <c r="A327" s="265"/>
      <c r="C327" s="257"/>
      <c r="D327" s="257"/>
      <c r="E327" s="257"/>
      <c r="F327" s="257"/>
    </row>
    <row r="328" spans="1:6" ht="50.1" customHeight="1">
      <c r="A328" s="265"/>
      <c r="C328" s="257"/>
      <c r="D328" s="257"/>
      <c r="E328" s="257"/>
      <c r="F328" s="257"/>
    </row>
    <row r="329" spans="1:6" ht="50.1" customHeight="1">
      <c r="A329" s="265"/>
      <c r="C329" s="257"/>
      <c r="D329" s="257"/>
      <c r="E329" s="257"/>
      <c r="F329" s="257"/>
    </row>
    <row r="330" spans="1:6" ht="50.1" customHeight="1">
      <c r="A330" s="265"/>
      <c r="C330" s="257"/>
      <c r="D330" s="257"/>
      <c r="E330" s="257"/>
      <c r="F330" s="257"/>
    </row>
    <row r="331" spans="1:6" ht="50.1" customHeight="1">
      <c r="A331" s="265"/>
      <c r="C331" s="257"/>
      <c r="D331" s="257"/>
      <c r="E331" s="257"/>
      <c r="F331" s="257"/>
    </row>
    <row r="332" spans="1:6" ht="50.1" customHeight="1">
      <c r="A332" s="265"/>
      <c r="C332" s="257"/>
      <c r="D332" s="257"/>
      <c r="E332" s="257"/>
      <c r="F332" s="257"/>
    </row>
    <row r="333" spans="1:6" ht="50.1" customHeight="1">
      <c r="A333" s="265"/>
      <c r="C333" s="257"/>
      <c r="D333" s="257"/>
      <c r="E333" s="257"/>
      <c r="F333" s="257"/>
    </row>
    <row r="334" spans="1:6" ht="50.1" customHeight="1">
      <c r="A334" s="265"/>
      <c r="C334" s="257"/>
      <c r="D334" s="257"/>
      <c r="E334" s="257"/>
      <c r="F334" s="257"/>
    </row>
    <row r="335" spans="1:6" ht="50.1" customHeight="1">
      <c r="A335" s="265"/>
      <c r="C335" s="257"/>
      <c r="D335" s="257"/>
      <c r="E335" s="257"/>
      <c r="F335" s="257"/>
    </row>
    <row r="336" spans="1:6" ht="50.1" customHeight="1">
      <c r="A336" s="265"/>
      <c r="C336" s="257"/>
      <c r="D336" s="257"/>
      <c r="E336" s="257"/>
      <c r="F336" s="257"/>
    </row>
    <row r="337" spans="1:6" ht="50.1" customHeight="1">
      <c r="A337" s="265"/>
      <c r="C337" s="257"/>
      <c r="D337" s="257"/>
      <c r="E337" s="257"/>
      <c r="F337" s="257"/>
    </row>
    <row r="338" spans="1:6" ht="50.1" customHeight="1">
      <c r="A338" s="265"/>
      <c r="C338" s="257"/>
      <c r="D338" s="257"/>
      <c r="E338" s="257"/>
      <c r="F338" s="257"/>
    </row>
    <row r="339" spans="1:6" ht="50.1" customHeight="1">
      <c r="A339" s="265"/>
      <c r="C339" s="257"/>
      <c r="D339" s="257"/>
      <c r="E339" s="257"/>
      <c r="F339" s="257"/>
    </row>
    <row r="340" spans="1:6" ht="50.1" customHeight="1">
      <c r="A340" s="265"/>
      <c r="C340" s="257"/>
      <c r="D340" s="257"/>
      <c r="E340" s="257"/>
      <c r="F340" s="257"/>
    </row>
    <row r="341" spans="1:6" ht="50.1" customHeight="1">
      <c r="A341" s="265"/>
      <c r="C341" s="257"/>
      <c r="D341" s="257"/>
      <c r="E341" s="257"/>
      <c r="F341" s="257"/>
    </row>
    <row r="342" spans="1:6" ht="50.1" customHeight="1">
      <c r="A342" s="265"/>
      <c r="C342" s="257"/>
      <c r="D342" s="257"/>
      <c r="E342" s="257"/>
      <c r="F342" s="257"/>
    </row>
    <row r="343" spans="1:6" ht="50.1" customHeight="1">
      <c r="A343" s="265"/>
      <c r="C343" s="257"/>
      <c r="D343" s="257"/>
      <c r="E343" s="257"/>
      <c r="F343" s="257"/>
    </row>
    <row r="344" spans="1:6" ht="50.1" customHeight="1">
      <c r="A344" s="265"/>
      <c r="C344" s="257"/>
      <c r="D344" s="257"/>
      <c r="E344" s="257"/>
      <c r="F344" s="257"/>
    </row>
    <row r="345" spans="1:6" ht="50.1" customHeight="1">
      <c r="A345" s="265"/>
      <c r="C345" s="257"/>
      <c r="D345" s="257"/>
      <c r="E345" s="257"/>
      <c r="F345" s="257"/>
    </row>
    <row r="346" spans="1:6" ht="50.1" customHeight="1">
      <c r="A346" s="265"/>
      <c r="C346" s="257"/>
      <c r="D346" s="257"/>
      <c r="E346" s="257"/>
      <c r="F346" s="257"/>
    </row>
    <row r="347" spans="1:6" ht="50.1" customHeight="1">
      <c r="A347" s="265"/>
      <c r="C347" s="257"/>
      <c r="D347" s="257"/>
      <c r="E347" s="257"/>
      <c r="F347" s="257"/>
    </row>
    <row r="348" spans="1:6" ht="50.1" customHeight="1">
      <c r="A348" s="265"/>
      <c r="C348" s="257"/>
      <c r="D348" s="257"/>
      <c r="E348" s="257"/>
      <c r="F348" s="257"/>
    </row>
    <row r="349" spans="1:6" ht="50.1" customHeight="1">
      <c r="A349" s="265"/>
      <c r="C349" s="257"/>
      <c r="D349" s="257"/>
      <c r="E349" s="257"/>
      <c r="F349" s="257"/>
    </row>
    <row r="350" spans="1:6" ht="50.1" customHeight="1">
      <c r="A350" s="265"/>
      <c r="C350" s="257"/>
      <c r="D350" s="257"/>
      <c r="E350" s="257"/>
      <c r="F350" s="257"/>
    </row>
    <row r="351" spans="1:6" ht="50.1" customHeight="1">
      <c r="A351" s="265"/>
      <c r="C351" s="257"/>
      <c r="D351" s="257"/>
      <c r="E351" s="257"/>
      <c r="F351" s="257"/>
    </row>
    <row r="352" spans="1:6" ht="50.1" customHeight="1">
      <c r="A352" s="265"/>
      <c r="C352" s="257"/>
      <c r="D352" s="257"/>
      <c r="E352" s="257"/>
      <c r="F352" s="257"/>
    </row>
    <row r="353" spans="1:6" ht="50.1" customHeight="1">
      <c r="A353" s="265"/>
      <c r="C353" s="257"/>
      <c r="D353" s="257"/>
      <c r="E353" s="257"/>
      <c r="F353" s="257"/>
    </row>
    <row r="354" spans="1:6" ht="50.1" customHeight="1">
      <c r="A354" s="265"/>
      <c r="C354" s="257"/>
      <c r="D354" s="257"/>
      <c r="E354" s="257"/>
      <c r="F354" s="257"/>
    </row>
    <row r="355" spans="1:6" ht="50.1" customHeight="1">
      <c r="A355" s="265"/>
      <c r="C355" s="257"/>
      <c r="D355" s="257"/>
      <c r="E355" s="257"/>
      <c r="F355" s="257"/>
    </row>
    <row r="356" spans="1:6" ht="50.1" customHeight="1">
      <c r="A356" s="265"/>
      <c r="C356" s="257"/>
      <c r="D356" s="257"/>
      <c r="E356" s="257"/>
      <c r="F356" s="257"/>
    </row>
    <row r="357" spans="1:6" ht="50.1" customHeight="1">
      <c r="A357" s="265"/>
      <c r="C357" s="257"/>
      <c r="D357" s="257"/>
      <c r="E357" s="257"/>
      <c r="F357" s="257"/>
    </row>
    <row r="358" spans="1:6" ht="50.1" customHeight="1">
      <c r="A358" s="265"/>
      <c r="C358" s="257"/>
      <c r="D358" s="257"/>
      <c r="E358" s="257"/>
      <c r="F358" s="257"/>
    </row>
    <row r="359" spans="1:6" ht="50.1" customHeight="1">
      <c r="A359" s="265"/>
      <c r="C359" s="257"/>
      <c r="D359" s="257"/>
      <c r="E359" s="257"/>
      <c r="F359" s="257"/>
    </row>
    <row r="360" spans="1:6" ht="50.1" customHeight="1">
      <c r="A360" s="265"/>
      <c r="C360" s="257"/>
      <c r="D360" s="257"/>
      <c r="E360" s="257"/>
      <c r="F360" s="257"/>
    </row>
    <row r="361" spans="1:6" ht="50.1" customHeight="1">
      <c r="A361" s="265"/>
      <c r="C361" s="257"/>
      <c r="D361" s="257"/>
      <c r="E361" s="257"/>
      <c r="F361" s="257"/>
    </row>
    <row r="362" spans="1:6" ht="50.1" customHeight="1">
      <c r="A362" s="265"/>
      <c r="C362" s="257"/>
      <c r="D362" s="257"/>
      <c r="E362" s="257"/>
      <c r="F362" s="257"/>
    </row>
    <row r="363" spans="1:6" ht="50.1" customHeight="1">
      <c r="A363" s="265"/>
      <c r="C363" s="257"/>
      <c r="D363" s="257"/>
      <c r="E363" s="257"/>
      <c r="F363" s="257"/>
    </row>
    <row r="364" spans="1:6" ht="50.1" customHeight="1">
      <c r="A364" s="265"/>
      <c r="C364" s="257"/>
      <c r="D364" s="257"/>
      <c r="E364" s="257"/>
      <c r="F364" s="257"/>
    </row>
    <row r="365" spans="1:6" ht="50.1" customHeight="1">
      <c r="A365" s="265"/>
      <c r="C365" s="257"/>
      <c r="D365" s="257"/>
      <c r="E365" s="257"/>
      <c r="F365" s="257"/>
    </row>
    <row r="366" spans="1:6" ht="50.1" customHeight="1">
      <c r="A366" s="265"/>
      <c r="C366" s="257"/>
      <c r="D366" s="257"/>
      <c r="E366" s="257"/>
      <c r="F366" s="257"/>
    </row>
    <row r="367" spans="1:6" ht="50.1" customHeight="1">
      <c r="A367" s="265"/>
      <c r="C367" s="257"/>
      <c r="D367" s="257"/>
      <c r="E367" s="257"/>
      <c r="F367" s="257"/>
    </row>
    <row r="368" spans="1:6" ht="50.1" customHeight="1">
      <c r="A368" s="265"/>
      <c r="C368" s="257"/>
      <c r="D368" s="257"/>
      <c r="E368" s="257"/>
      <c r="F368" s="257"/>
    </row>
    <row r="369" spans="1:6" ht="50.1" customHeight="1">
      <c r="A369" s="265"/>
      <c r="C369" s="257"/>
      <c r="D369" s="257"/>
      <c r="E369" s="257"/>
      <c r="F369" s="257"/>
    </row>
    <row r="370" spans="1:6" ht="50.1" customHeight="1">
      <c r="A370" s="265"/>
      <c r="C370" s="257"/>
      <c r="D370" s="257"/>
      <c r="E370" s="257"/>
      <c r="F370" s="257"/>
    </row>
    <row r="371" spans="1:6" ht="50.1" customHeight="1">
      <c r="A371" s="265"/>
      <c r="C371" s="257"/>
      <c r="D371" s="257"/>
      <c r="E371" s="257"/>
      <c r="F371" s="257"/>
    </row>
    <row r="372" spans="1:6" ht="50.1" customHeight="1">
      <c r="A372" s="265"/>
      <c r="C372" s="257"/>
      <c r="D372" s="257"/>
      <c r="E372" s="257"/>
      <c r="F372" s="257"/>
    </row>
    <row r="373" spans="1:6" ht="50.1" customHeight="1">
      <c r="A373" s="265"/>
      <c r="C373" s="257"/>
      <c r="D373" s="257"/>
      <c r="E373" s="257"/>
      <c r="F373" s="257"/>
    </row>
    <row r="374" spans="1:6" ht="50.1" customHeight="1">
      <c r="A374" s="265"/>
      <c r="C374" s="257"/>
      <c r="D374" s="257"/>
      <c r="E374" s="257"/>
      <c r="F374" s="257"/>
    </row>
    <row r="375" spans="1:6" ht="50.1" customHeight="1">
      <c r="A375" s="265"/>
      <c r="C375" s="257"/>
      <c r="D375" s="257"/>
      <c r="E375" s="257"/>
      <c r="F375" s="257"/>
    </row>
    <row r="376" spans="1:6" ht="50.1" customHeight="1">
      <c r="A376" s="265"/>
      <c r="C376" s="257"/>
      <c r="D376" s="257"/>
      <c r="E376" s="257"/>
      <c r="F376" s="257"/>
    </row>
    <row r="377" spans="1:6" ht="50.1" customHeight="1">
      <c r="A377" s="265"/>
      <c r="C377" s="257"/>
      <c r="D377" s="257"/>
      <c r="E377" s="257"/>
      <c r="F377" s="257"/>
    </row>
    <row r="378" spans="1:6" ht="50.1" customHeight="1">
      <c r="A378" s="265"/>
      <c r="C378" s="257"/>
      <c r="D378" s="257"/>
      <c r="E378" s="257"/>
      <c r="F378" s="257"/>
    </row>
    <row r="379" spans="1:6" ht="50.1" customHeight="1">
      <c r="A379" s="265"/>
      <c r="C379" s="257"/>
      <c r="D379" s="257"/>
      <c r="E379" s="257"/>
      <c r="F379" s="257"/>
    </row>
    <row r="380" spans="1:6" ht="50.1" customHeight="1">
      <c r="A380" s="265"/>
      <c r="C380" s="257"/>
      <c r="D380" s="257"/>
      <c r="E380" s="257"/>
      <c r="F380" s="257"/>
    </row>
    <row r="381" spans="1:6" ht="50.1" customHeight="1">
      <c r="A381" s="265"/>
      <c r="C381" s="257"/>
      <c r="D381" s="257"/>
      <c r="E381" s="257"/>
      <c r="F381" s="257"/>
    </row>
    <row r="382" spans="1:6" ht="50.1" customHeight="1">
      <c r="A382" s="265"/>
      <c r="C382" s="257"/>
      <c r="D382" s="257"/>
      <c r="E382" s="257"/>
      <c r="F382" s="257"/>
    </row>
    <row r="383" spans="1:6" ht="50.1" customHeight="1">
      <c r="A383" s="265"/>
      <c r="C383" s="257"/>
      <c r="D383" s="257"/>
      <c r="E383" s="257"/>
      <c r="F383" s="257"/>
    </row>
    <row r="384" spans="1:6" ht="50.1" customHeight="1">
      <c r="A384" s="265"/>
      <c r="C384" s="257"/>
      <c r="D384" s="257"/>
      <c r="E384" s="257"/>
      <c r="F384" s="257"/>
    </row>
    <row r="385" spans="1:6" ht="50.1" customHeight="1">
      <c r="A385" s="265"/>
      <c r="C385" s="257"/>
      <c r="D385" s="257"/>
      <c r="E385" s="257"/>
      <c r="F385" s="257"/>
    </row>
    <row r="386" spans="1:6" ht="50.1" customHeight="1">
      <c r="A386" s="265"/>
      <c r="C386" s="257"/>
      <c r="D386" s="257"/>
      <c r="E386" s="257"/>
      <c r="F386" s="257"/>
    </row>
    <row r="387" spans="1:6" ht="50.1" customHeight="1">
      <c r="A387" s="265"/>
      <c r="C387" s="257"/>
      <c r="D387" s="257"/>
      <c r="E387" s="257"/>
      <c r="F387" s="257"/>
    </row>
    <row r="388" spans="1:6" ht="50.1" customHeight="1">
      <c r="A388" s="265"/>
      <c r="C388" s="257"/>
      <c r="D388" s="257"/>
      <c r="E388" s="257"/>
      <c r="F388" s="257"/>
    </row>
    <row r="389" spans="1:6" ht="50.1" customHeight="1">
      <c r="A389" s="265"/>
      <c r="C389" s="257"/>
      <c r="D389" s="257"/>
      <c r="E389" s="257"/>
      <c r="F389" s="257"/>
    </row>
    <row r="390" spans="1:6" ht="50.1" customHeight="1">
      <c r="A390" s="265"/>
      <c r="C390" s="257"/>
      <c r="D390" s="257"/>
      <c r="E390" s="257"/>
      <c r="F390" s="257"/>
    </row>
    <row r="391" spans="1:6" ht="50.1" customHeight="1">
      <c r="A391" s="265"/>
      <c r="C391" s="257"/>
      <c r="D391" s="257"/>
      <c r="E391" s="257"/>
      <c r="F391" s="257"/>
    </row>
    <row r="392" spans="1:6" ht="50.1" customHeight="1">
      <c r="A392" s="265"/>
      <c r="C392" s="257"/>
      <c r="D392" s="257"/>
      <c r="E392" s="257"/>
      <c r="F392" s="257"/>
    </row>
    <row r="393" spans="1:6" ht="50.1" customHeight="1">
      <c r="A393" s="265"/>
      <c r="C393" s="257"/>
      <c r="D393" s="257"/>
      <c r="E393" s="257"/>
      <c r="F393" s="257"/>
    </row>
    <row r="394" spans="1:6" ht="50.1" customHeight="1">
      <c r="A394" s="265"/>
      <c r="C394" s="257"/>
      <c r="D394" s="257"/>
      <c r="E394" s="257"/>
      <c r="F394" s="257"/>
    </row>
    <row r="395" spans="1:6" ht="50.1" customHeight="1">
      <c r="A395" s="265"/>
      <c r="C395" s="257"/>
      <c r="D395" s="257"/>
      <c r="E395" s="257"/>
      <c r="F395" s="257"/>
    </row>
    <row r="396" spans="1:6" ht="50.1" customHeight="1">
      <c r="A396" s="265"/>
      <c r="C396" s="257"/>
      <c r="D396" s="257"/>
      <c r="E396" s="257"/>
      <c r="F396" s="257"/>
    </row>
    <row r="397" spans="1:6" ht="50.1" customHeight="1">
      <c r="A397" s="265"/>
      <c r="C397" s="257"/>
      <c r="D397" s="257"/>
      <c r="E397" s="257"/>
      <c r="F397" s="257"/>
    </row>
    <row r="398" spans="1:6" ht="50.1" customHeight="1">
      <c r="A398" s="265"/>
      <c r="C398" s="257"/>
      <c r="D398" s="257"/>
      <c r="E398" s="257"/>
      <c r="F398" s="257"/>
    </row>
    <row r="399" spans="1:6" ht="50.1" customHeight="1">
      <c r="A399" s="265"/>
      <c r="C399" s="257"/>
      <c r="D399" s="257"/>
      <c r="E399" s="257"/>
      <c r="F399" s="257"/>
    </row>
    <row r="400" spans="1:6" ht="50.1" customHeight="1">
      <c r="A400" s="265"/>
      <c r="C400" s="257"/>
      <c r="D400" s="257"/>
      <c r="E400" s="257"/>
      <c r="F400" s="257"/>
    </row>
    <row r="401" spans="1:6" ht="50.1" customHeight="1">
      <c r="A401" s="265"/>
      <c r="C401" s="257"/>
      <c r="D401" s="257"/>
      <c r="E401" s="257"/>
      <c r="F401" s="257"/>
    </row>
    <row r="402" spans="1:6" ht="50.1" customHeight="1">
      <c r="A402" s="265"/>
      <c r="C402" s="257"/>
      <c r="D402" s="257"/>
      <c r="E402" s="257"/>
      <c r="F402" s="257"/>
    </row>
    <row r="403" spans="1:6" ht="50.1" customHeight="1">
      <c r="A403" s="265"/>
      <c r="C403" s="257"/>
      <c r="D403" s="257"/>
      <c r="E403" s="257"/>
      <c r="F403" s="257"/>
    </row>
    <row r="404" spans="1:6" ht="50.1" customHeight="1">
      <c r="A404" s="265"/>
      <c r="C404" s="257"/>
      <c r="D404" s="257"/>
      <c r="E404" s="257"/>
      <c r="F404" s="257"/>
    </row>
    <row r="405" spans="1:6" ht="50.1" customHeight="1">
      <c r="A405" s="265"/>
      <c r="C405" s="257"/>
      <c r="D405" s="257"/>
      <c r="E405" s="257"/>
      <c r="F405" s="257"/>
    </row>
    <row r="406" spans="1:6" ht="50.1" customHeight="1">
      <c r="A406" s="265"/>
      <c r="C406" s="257"/>
      <c r="D406" s="257"/>
      <c r="E406" s="257"/>
      <c r="F406" s="257"/>
    </row>
    <row r="407" spans="1:6" ht="50.1" customHeight="1">
      <c r="A407" s="265"/>
      <c r="C407" s="257"/>
      <c r="D407" s="257"/>
      <c r="E407" s="257"/>
      <c r="F407" s="257"/>
    </row>
    <row r="408" spans="1:6" ht="50.1" customHeight="1">
      <c r="A408" s="265"/>
      <c r="C408" s="257"/>
      <c r="D408" s="257"/>
      <c r="E408" s="257"/>
      <c r="F408" s="257"/>
    </row>
    <row r="409" spans="1:6" ht="50.1" customHeight="1">
      <c r="A409" s="265"/>
      <c r="C409" s="257"/>
      <c r="D409" s="257"/>
      <c r="E409" s="257"/>
      <c r="F409" s="257"/>
    </row>
    <row r="410" spans="1:6" ht="50.1" customHeight="1">
      <c r="A410" s="265"/>
      <c r="C410" s="257"/>
      <c r="D410" s="257"/>
      <c r="E410" s="257"/>
      <c r="F410" s="257"/>
    </row>
    <row r="411" spans="1:6" ht="50.1" customHeight="1">
      <c r="A411" s="265"/>
      <c r="C411" s="257"/>
      <c r="D411" s="257"/>
      <c r="E411" s="257"/>
      <c r="F411" s="257"/>
    </row>
    <row r="412" spans="1:6" ht="50.1" customHeight="1">
      <c r="A412" s="265"/>
      <c r="C412" s="257"/>
      <c r="D412" s="257"/>
      <c r="E412" s="257"/>
      <c r="F412" s="257"/>
    </row>
    <row r="413" spans="1:6" ht="50.1" customHeight="1">
      <c r="A413" s="265"/>
      <c r="C413" s="257"/>
      <c r="D413" s="257"/>
      <c r="E413" s="257"/>
      <c r="F413" s="257"/>
    </row>
    <row r="414" spans="1:6" ht="50.1" customHeight="1">
      <c r="A414" s="265"/>
      <c r="C414" s="257"/>
      <c r="D414" s="257"/>
      <c r="E414" s="257"/>
      <c r="F414" s="257"/>
    </row>
    <row r="415" spans="1:6" ht="50.1" customHeight="1">
      <c r="A415" s="265"/>
      <c r="C415" s="257"/>
      <c r="D415" s="257"/>
      <c r="E415" s="257"/>
      <c r="F415" s="257"/>
    </row>
    <row r="416" spans="1:6" ht="50.1" customHeight="1">
      <c r="A416" s="265"/>
      <c r="C416" s="257"/>
      <c r="D416" s="257"/>
      <c r="E416" s="257"/>
      <c r="F416" s="257"/>
    </row>
    <row r="417" spans="1:6" ht="50.1" customHeight="1">
      <c r="A417" s="265"/>
      <c r="C417" s="257"/>
      <c r="D417" s="257"/>
      <c r="E417" s="257"/>
      <c r="F417" s="257"/>
    </row>
    <row r="418" spans="1:6" ht="50.1" customHeight="1">
      <c r="A418" s="265"/>
      <c r="C418" s="257"/>
      <c r="D418" s="257"/>
      <c r="E418" s="257"/>
      <c r="F418" s="257"/>
    </row>
    <row r="419" spans="1:6" ht="50.1" customHeight="1">
      <c r="A419" s="265"/>
      <c r="C419" s="257"/>
      <c r="D419" s="257"/>
      <c r="E419" s="257"/>
      <c r="F419" s="257"/>
    </row>
    <row r="420" spans="1:6" ht="50.1" customHeight="1">
      <c r="A420" s="265"/>
      <c r="C420" s="257"/>
      <c r="D420" s="257"/>
      <c r="E420" s="257"/>
      <c r="F420" s="257"/>
    </row>
    <row r="421" spans="1:6" ht="50.1" customHeight="1">
      <c r="A421" s="265"/>
      <c r="C421" s="257"/>
      <c r="D421" s="257"/>
      <c r="E421" s="257"/>
      <c r="F421" s="257"/>
    </row>
    <row r="422" spans="1:6" ht="50.1" customHeight="1">
      <c r="A422" s="265"/>
      <c r="C422" s="257"/>
      <c r="D422" s="257"/>
      <c r="E422" s="257"/>
      <c r="F422" s="257"/>
    </row>
    <row r="423" spans="1:6" ht="50.1" customHeight="1">
      <c r="A423" s="265"/>
      <c r="C423" s="257"/>
      <c r="D423" s="257"/>
      <c r="E423" s="257"/>
      <c r="F423" s="257"/>
    </row>
    <row r="424" spans="1:6" ht="50.1" customHeight="1">
      <c r="A424" s="265"/>
      <c r="C424" s="257"/>
      <c r="D424" s="257"/>
      <c r="E424" s="257"/>
      <c r="F424" s="257"/>
    </row>
    <row r="425" spans="1:6" ht="50.1" customHeight="1">
      <c r="A425" s="265"/>
      <c r="C425" s="257"/>
      <c r="D425" s="257"/>
      <c r="E425" s="257"/>
      <c r="F425" s="257"/>
    </row>
    <row r="426" spans="1:6" ht="50.1" customHeight="1">
      <c r="A426" s="265"/>
      <c r="C426" s="257"/>
      <c r="D426" s="257"/>
      <c r="E426" s="257"/>
      <c r="F426" s="257"/>
    </row>
    <row r="427" spans="1:6" ht="50.1" customHeight="1">
      <c r="A427" s="265"/>
      <c r="C427" s="257"/>
      <c r="D427" s="257"/>
      <c r="E427" s="257"/>
      <c r="F427" s="257"/>
    </row>
    <row r="428" spans="1:6" ht="50.1" customHeight="1">
      <c r="A428" s="265"/>
      <c r="C428" s="257"/>
      <c r="D428" s="257"/>
      <c r="E428" s="257"/>
      <c r="F428" s="257"/>
    </row>
    <row r="429" spans="1:6" ht="50.1" customHeight="1">
      <c r="A429" s="265"/>
      <c r="C429" s="257"/>
      <c r="D429" s="257"/>
      <c r="E429" s="257"/>
      <c r="F429" s="257"/>
    </row>
    <row r="430" spans="1:6" ht="50.1" customHeight="1">
      <c r="A430" s="265"/>
      <c r="C430" s="257"/>
      <c r="D430" s="257"/>
      <c r="E430" s="257"/>
      <c r="F430" s="257"/>
    </row>
    <row r="431" spans="1:6" ht="50.1" customHeight="1">
      <c r="A431" s="265"/>
      <c r="C431" s="257"/>
      <c r="D431" s="257"/>
      <c r="E431" s="257"/>
      <c r="F431" s="257"/>
    </row>
    <row r="432" spans="1:6" ht="50.1" customHeight="1">
      <c r="A432" s="265"/>
      <c r="C432" s="257"/>
      <c r="D432" s="257"/>
      <c r="E432" s="257"/>
      <c r="F432" s="257"/>
    </row>
    <row r="433" spans="1:6" ht="50.1" customHeight="1">
      <c r="A433" s="265"/>
      <c r="C433" s="257"/>
      <c r="D433" s="257"/>
      <c r="E433" s="257"/>
      <c r="F433" s="257"/>
    </row>
    <row r="434" spans="1:6" ht="50.1" customHeight="1">
      <c r="A434" s="265"/>
      <c r="C434" s="257"/>
      <c r="D434" s="257"/>
      <c r="E434" s="257"/>
      <c r="F434" s="257"/>
    </row>
    <row r="435" spans="1:6" ht="50.1" customHeight="1">
      <c r="A435" s="265"/>
      <c r="C435" s="257"/>
      <c r="D435" s="257"/>
      <c r="E435" s="257"/>
      <c r="F435" s="257"/>
    </row>
    <row r="436" spans="1:6" ht="50.1" customHeight="1">
      <c r="A436" s="265"/>
      <c r="C436" s="257"/>
      <c r="D436" s="257"/>
      <c r="E436" s="257"/>
      <c r="F436" s="257"/>
    </row>
    <row r="437" spans="1:6" ht="50.1" customHeight="1">
      <c r="A437" s="265"/>
      <c r="C437" s="257"/>
      <c r="D437" s="257"/>
      <c r="E437" s="257"/>
      <c r="F437" s="257"/>
    </row>
    <row r="438" spans="1:6" ht="50.1" customHeight="1">
      <c r="A438" s="265"/>
      <c r="C438" s="257"/>
      <c r="D438" s="257"/>
      <c r="E438" s="257"/>
      <c r="F438" s="257"/>
    </row>
    <row r="439" spans="1:6" ht="50.1" customHeight="1">
      <c r="A439" s="265"/>
      <c r="C439" s="257"/>
      <c r="D439" s="257"/>
      <c r="E439" s="257"/>
      <c r="F439" s="257"/>
    </row>
    <row r="440" spans="1:6" ht="50.1" customHeight="1">
      <c r="A440" s="265"/>
      <c r="C440" s="257"/>
      <c r="D440" s="257"/>
      <c r="E440" s="257"/>
      <c r="F440" s="257"/>
    </row>
    <row r="441" spans="1:6" ht="50.1" customHeight="1">
      <c r="A441" s="265"/>
      <c r="C441" s="257"/>
      <c r="D441" s="257"/>
      <c r="E441" s="257"/>
      <c r="F441" s="257"/>
    </row>
    <row r="442" spans="1:6" ht="50.1" customHeight="1">
      <c r="A442" s="265"/>
      <c r="C442" s="257"/>
      <c r="D442" s="257"/>
      <c r="E442" s="257"/>
      <c r="F442" s="257"/>
    </row>
    <row r="443" spans="1:6" ht="50.1" customHeight="1">
      <c r="A443" s="265"/>
      <c r="C443" s="257"/>
      <c r="D443" s="257"/>
      <c r="E443" s="257"/>
      <c r="F443" s="257"/>
    </row>
    <row r="444" spans="1:6" ht="50.1" customHeight="1">
      <c r="A444" s="265"/>
      <c r="C444" s="257"/>
      <c r="D444" s="257"/>
      <c r="E444" s="257"/>
      <c r="F444" s="257"/>
    </row>
    <row r="445" spans="1:6" ht="50.1" customHeight="1">
      <c r="A445" s="265"/>
      <c r="C445" s="257"/>
      <c r="D445" s="257"/>
      <c r="E445" s="257"/>
      <c r="F445" s="257"/>
    </row>
    <row r="446" spans="1:6" ht="50.1" customHeight="1">
      <c r="A446" s="265"/>
      <c r="C446" s="257"/>
      <c r="D446" s="257"/>
      <c r="E446" s="257"/>
      <c r="F446" s="257"/>
    </row>
    <row r="447" spans="1:6" ht="50.1" customHeight="1">
      <c r="A447" s="265"/>
      <c r="C447" s="257"/>
      <c r="D447" s="257"/>
      <c r="E447" s="257"/>
      <c r="F447" s="257"/>
    </row>
    <row r="448" spans="1:6" ht="50.1" customHeight="1">
      <c r="A448" s="265"/>
      <c r="C448" s="257"/>
      <c r="D448" s="257"/>
      <c r="E448" s="257"/>
      <c r="F448" s="257"/>
    </row>
    <row r="449" spans="1:6" ht="50.1" customHeight="1">
      <c r="A449" s="265"/>
      <c r="C449" s="257"/>
      <c r="D449" s="257"/>
      <c r="E449" s="257"/>
      <c r="F449" s="257"/>
    </row>
    <row r="450" spans="1:6" ht="50.1" customHeight="1">
      <c r="A450" s="265"/>
      <c r="C450" s="257"/>
      <c r="D450" s="257"/>
      <c r="E450" s="257"/>
      <c r="F450" s="257"/>
    </row>
    <row r="451" spans="1:6" ht="50.1" customHeight="1">
      <c r="A451" s="265"/>
      <c r="C451" s="257"/>
      <c r="D451" s="257"/>
      <c r="E451" s="257"/>
      <c r="F451" s="257"/>
    </row>
    <row r="452" spans="1:6" ht="50.1" customHeight="1">
      <c r="A452" s="265"/>
      <c r="C452" s="257"/>
      <c r="D452" s="257"/>
      <c r="E452" s="257"/>
      <c r="F452" s="257"/>
    </row>
    <row r="453" spans="1:6" ht="50.1" customHeight="1">
      <c r="A453" s="265"/>
      <c r="C453" s="257"/>
      <c r="D453" s="257"/>
      <c r="E453" s="257"/>
      <c r="F453" s="257"/>
    </row>
    <row r="454" spans="1:6" ht="50.1" customHeight="1">
      <c r="A454" s="265"/>
      <c r="C454" s="257"/>
      <c r="D454" s="257"/>
      <c r="E454" s="257"/>
      <c r="F454" s="257"/>
    </row>
    <row r="455" spans="1:6" ht="50.1" customHeight="1">
      <c r="A455" s="265"/>
      <c r="C455" s="257"/>
      <c r="D455" s="257"/>
      <c r="E455" s="257"/>
      <c r="F455" s="257"/>
    </row>
    <row r="456" spans="1:6" ht="50.1" customHeight="1">
      <c r="A456" s="265"/>
      <c r="C456" s="257"/>
      <c r="D456" s="257"/>
      <c r="E456" s="257"/>
      <c r="F456" s="257"/>
    </row>
    <row r="457" spans="1:6" ht="50.1" customHeight="1">
      <c r="A457" s="265"/>
      <c r="C457" s="257"/>
      <c r="D457" s="257"/>
      <c r="E457" s="257"/>
      <c r="F457" s="257"/>
    </row>
    <row r="458" spans="1:6" ht="50.1" customHeight="1">
      <c r="A458" s="265"/>
      <c r="C458" s="257"/>
      <c r="D458" s="257"/>
      <c r="E458" s="257"/>
      <c r="F458" s="257"/>
    </row>
    <row r="459" spans="1:6" ht="50.1" customHeight="1">
      <c r="A459" s="265"/>
      <c r="C459" s="257"/>
      <c r="D459" s="257"/>
      <c r="E459" s="257"/>
      <c r="F459" s="257"/>
    </row>
    <row r="460" spans="1:6" ht="50.1" customHeight="1">
      <c r="A460" s="265"/>
      <c r="C460" s="257"/>
      <c r="D460" s="257"/>
      <c r="E460" s="257"/>
      <c r="F460" s="257"/>
    </row>
    <row r="461" spans="1:6" ht="50.1" customHeight="1">
      <c r="A461" s="265"/>
      <c r="C461" s="257"/>
      <c r="D461" s="257"/>
      <c r="E461" s="257"/>
      <c r="F461" s="257"/>
    </row>
    <row r="462" spans="1:6" ht="50.1" customHeight="1">
      <c r="A462" s="265"/>
      <c r="C462" s="257"/>
      <c r="D462" s="257"/>
      <c r="E462" s="257"/>
      <c r="F462" s="257"/>
    </row>
    <row r="463" spans="1:6" ht="50.1" customHeight="1">
      <c r="A463" s="265"/>
      <c r="C463" s="257"/>
      <c r="D463" s="257"/>
      <c r="E463" s="257"/>
      <c r="F463" s="257"/>
    </row>
    <row r="464" spans="1:6" ht="50.1" customHeight="1">
      <c r="A464" s="265"/>
      <c r="C464" s="257"/>
      <c r="D464" s="257"/>
      <c r="E464" s="257"/>
      <c r="F464" s="257"/>
    </row>
    <row r="465" spans="1:6" ht="50.1" customHeight="1">
      <c r="A465" s="265"/>
      <c r="C465" s="257"/>
      <c r="D465" s="257"/>
      <c r="E465" s="257"/>
      <c r="F465" s="257"/>
    </row>
    <row r="466" spans="1:6" ht="50.1" customHeight="1">
      <c r="A466" s="265"/>
      <c r="C466" s="257"/>
      <c r="D466" s="257"/>
      <c r="E466" s="257"/>
      <c r="F466" s="257"/>
    </row>
    <row r="467" spans="1:6" ht="50.1" customHeight="1">
      <c r="A467" s="265"/>
      <c r="C467" s="257"/>
      <c r="D467" s="257"/>
      <c r="E467" s="257"/>
      <c r="F467" s="257"/>
    </row>
    <row r="468" spans="1:6" ht="50.1" customHeight="1">
      <c r="A468" s="265"/>
      <c r="C468" s="257"/>
      <c r="D468" s="257"/>
      <c r="E468" s="257"/>
      <c r="F468" s="257"/>
    </row>
    <row r="469" spans="1:6" ht="50.1" customHeight="1">
      <c r="A469" s="265"/>
      <c r="C469" s="257"/>
      <c r="D469" s="257"/>
      <c r="E469" s="257"/>
      <c r="F469" s="257"/>
    </row>
    <row r="470" spans="1:6" ht="50.1" customHeight="1">
      <c r="A470" s="265"/>
      <c r="C470" s="257"/>
      <c r="D470" s="257"/>
      <c r="E470" s="257"/>
      <c r="F470" s="257"/>
    </row>
    <row r="471" spans="1:6" ht="50.1" customHeight="1">
      <c r="A471" s="265"/>
      <c r="C471" s="257"/>
      <c r="D471" s="257"/>
      <c r="E471" s="257"/>
      <c r="F471" s="257"/>
    </row>
    <row r="472" spans="1:6" ht="50.1" customHeight="1">
      <c r="A472" s="265"/>
      <c r="C472" s="257"/>
      <c r="D472" s="257"/>
      <c r="E472" s="257"/>
      <c r="F472" s="257"/>
    </row>
    <row r="473" spans="1:6" ht="50.1" customHeight="1">
      <c r="A473" s="265"/>
      <c r="C473" s="257"/>
      <c r="D473" s="257"/>
      <c r="E473" s="257"/>
      <c r="F473" s="257"/>
    </row>
    <row r="474" spans="1:6" ht="50.1" customHeight="1">
      <c r="A474" s="265"/>
      <c r="C474" s="257"/>
      <c r="D474" s="257"/>
      <c r="E474" s="257"/>
      <c r="F474" s="257"/>
    </row>
    <row r="475" spans="1:6" ht="50.1" customHeight="1">
      <c r="A475" s="265"/>
      <c r="C475" s="257"/>
      <c r="D475" s="257"/>
      <c r="E475" s="257"/>
      <c r="F475" s="257"/>
    </row>
    <row r="476" spans="1:6" ht="50.1" customHeight="1">
      <c r="A476" s="265"/>
      <c r="C476" s="257"/>
      <c r="D476" s="257"/>
      <c r="E476" s="257"/>
      <c r="F476" s="257"/>
    </row>
    <row r="477" spans="1:6" ht="50.1" customHeight="1">
      <c r="A477" s="265"/>
      <c r="C477" s="257"/>
      <c r="D477" s="257"/>
      <c r="E477" s="257"/>
      <c r="F477" s="257"/>
    </row>
    <row r="478" spans="1:6" ht="50.1" customHeight="1">
      <c r="A478" s="265"/>
      <c r="C478" s="257"/>
      <c r="D478" s="257"/>
      <c r="E478" s="257"/>
      <c r="F478" s="257"/>
    </row>
    <row r="479" spans="1:6" ht="50.1" customHeight="1">
      <c r="A479" s="265"/>
      <c r="C479" s="257"/>
      <c r="D479" s="257"/>
      <c r="E479" s="257"/>
      <c r="F479" s="257"/>
    </row>
    <row r="480" spans="1:6" ht="50.1" customHeight="1">
      <c r="A480" s="265"/>
      <c r="C480" s="257"/>
      <c r="D480" s="257"/>
      <c r="E480" s="257"/>
      <c r="F480" s="257"/>
    </row>
    <row r="481" spans="1:6" ht="50.1" customHeight="1">
      <c r="A481" s="265"/>
      <c r="C481" s="257"/>
      <c r="D481" s="257"/>
      <c r="E481" s="257"/>
      <c r="F481" s="257"/>
    </row>
    <row r="482" spans="1:6" ht="50.1" customHeight="1">
      <c r="A482" s="265"/>
      <c r="C482" s="257"/>
      <c r="D482" s="257"/>
      <c r="E482" s="257"/>
      <c r="F482" s="257"/>
    </row>
    <row r="483" spans="1:6" ht="50.1" customHeight="1">
      <c r="A483" s="265"/>
      <c r="C483" s="257"/>
      <c r="D483" s="257"/>
      <c r="E483" s="257"/>
      <c r="F483" s="257"/>
    </row>
    <row r="484" spans="1:6" ht="50.1" customHeight="1">
      <c r="A484" s="265"/>
      <c r="C484" s="257"/>
      <c r="D484" s="257"/>
      <c r="E484" s="257"/>
      <c r="F484" s="257"/>
    </row>
    <row r="485" spans="1:6" ht="50.1" customHeight="1">
      <c r="A485" s="265"/>
      <c r="C485" s="257"/>
      <c r="D485" s="257"/>
      <c r="E485" s="257"/>
      <c r="F485" s="257"/>
    </row>
    <row r="486" spans="1:6" ht="50.1" customHeight="1">
      <c r="A486" s="265"/>
      <c r="C486" s="257"/>
      <c r="D486" s="257"/>
      <c r="E486" s="257"/>
      <c r="F486" s="257"/>
    </row>
    <row r="487" spans="1:6" ht="50.1" customHeight="1">
      <c r="A487" s="265"/>
      <c r="C487" s="257"/>
      <c r="D487" s="257"/>
      <c r="E487" s="257"/>
      <c r="F487" s="257"/>
    </row>
    <row r="488" spans="1:6" ht="50.1" customHeight="1">
      <c r="A488" s="265"/>
      <c r="C488" s="257"/>
      <c r="D488" s="257"/>
      <c r="E488" s="257"/>
      <c r="F488" s="257"/>
    </row>
    <row r="489" spans="1:6" ht="50.1" customHeight="1">
      <c r="A489" s="265"/>
      <c r="C489" s="257"/>
      <c r="D489" s="257"/>
      <c r="E489" s="257"/>
      <c r="F489" s="257"/>
    </row>
    <row r="490" spans="1:6" ht="50.1" customHeight="1">
      <c r="A490" s="265"/>
      <c r="C490" s="257"/>
      <c r="D490" s="257"/>
      <c r="E490" s="257"/>
      <c r="F490" s="257"/>
    </row>
    <row r="491" spans="1:6" ht="50.1" customHeight="1">
      <c r="A491" s="265"/>
      <c r="C491" s="257"/>
      <c r="D491" s="257"/>
      <c r="E491" s="257"/>
      <c r="F491" s="257"/>
    </row>
    <row r="492" spans="1:6" ht="50.1" customHeight="1">
      <c r="A492" s="265"/>
      <c r="C492" s="257"/>
      <c r="D492" s="257"/>
      <c r="E492" s="257"/>
      <c r="F492" s="257"/>
    </row>
    <row r="493" spans="1:6" ht="50.1" customHeight="1">
      <c r="A493" s="265"/>
      <c r="C493" s="257"/>
      <c r="D493" s="257"/>
      <c r="E493" s="257"/>
      <c r="F493" s="257"/>
    </row>
    <row r="494" spans="1:6" ht="50.1" customHeight="1">
      <c r="A494" s="265"/>
      <c r="C494" s="257"/>
      <c r="D494" s="257"/>
      <c r="E494" s="257"/>
      <c r="F494" s="257"/>
    </row>
    <row r="495" spans="1:6" ht="50.1" customHeight="1">
      <c r="A495" s="265"/>
      <c r="C495" s="257"/>
      <c r="D495" s="257"/>
      <c r="E495" s="257"/>
      <c r="F495" s="257"/>
    </row>
    <row r="496" spans="1:6" ht="50.1" customHeight="1">
      <c r="A496" s="265"/>
      <c r="C496" s="257"/>
      <c r="D496" s="257"/>
      <c r="E496" s="257"/>
      <c r="F496" s="257"/>
    </row>
    <row r="497" spans="1:6" ht="50.1" customHeight="1">
      <c r="A497" s="265"/>
      <c r="C497" s="257"/>
      <c r="D497" s="257"/>
      <c r="E497" s="257"/>
      <c r="F497" s="257"/>
    </row>
    <row r="498" spans="1:6" ht="50.1" customHeight="1">
      <c r="A498" s="265"/>
      <c r="C498" s="257"/>
      <c r="D498" s="257"/>
      <c r="E498" s="257"/>
      <c r="F498" s="257"/>
    </row>
    <row r="499" spans="1:6" ht="50.1" customHeight="1">
      <c r="A499" s="265"/>
      <c r="C499" s="257"/>
      <c r="D499" s="257"/>
      <c r="E499" s="257"/>
      <c r="F499" s="257"/>
    </row>
    <row r="500" spans="1:6" ht="50.1" customHeight="1">
      <c r="A500" s="265"/>
      <c r="C500" s="257"/>
      <c r="D500" s="257"/>
      <c r="E500" s="257"/>
      <c r="F500" s="257"/>
    </row>
    <row r="501" spans="1:6" ht="50.1" customHeight="1">
      <c r="A501" s="265"/>
      <c r="C501" s="257"/>
      <c r="D501" s="257"/>
      <c r="E501" s="257"/>
      <c r="F501" s="257"/>
    </row>
    <row r="502" spans="1:6" ht="50.1" customHeight="1">
      <c r="A502" s="265"/>
      <c r="C502" s="257"/>
      <c r="D502" s="257"/>
      <c r="E502" s="257"/>
      <c r="F502" s="257"/>
    </row>
    <row r="503" spans="1:6" ht="50.1" customHeight="1">
      <c r="A503" s="265"/>
      <c r="C503" s="257"/>
      <c r="D503" s="257"/>
      <c r="E503" s="257"/>
      <c r="F503" s="257"/>
    </row>
    <row r="504" spans="1:6" ht="50.1" customHeight="1">
      <c r="A504" s="265"/>
      <c r="C504" s="257"/>
      <c r="D504" s="257"/>
      <c r="E504" s="257"/>
      <c r="F504" s="257"/>
    </row>
    <row r="505" spans="1:6" ht="50.1" customHeight="1">
      <c r="A505" s="265"/>
      <c r="C505" s="257"/>
      <c r="D505" s="257"/>
      <c r="E505" s="257"/>
      <c r="F505" s="257"/>
    </row>
    <row r="506" spans="1:6" ht="50.1" customHeight="1">
      <c r="A506" s="265"/>
      <c r="C506" s="257"/>
      <c r="D506" s="257"/>
      <c r="E506" s="257"/>
      <c r="F506" s="257"/>
    </row>
    <row r="507" spans="1:6" ht="50.1" customHeight="1">
      <c r="A507" s="265"/>
      <c r="C507" s="257"/>
      <c r="D507" s="257"/>
      <c r="E507" s="257"/>
      <c r="F507" s="257"/>
    </row>
    <row r="508" spans="1:6" ht="50.1" customHeight="1">
      <c r="A508" s="265"/>
      <c r="C508" s="257"/>
      <c r="D508" s="257"/>
      <c r="E508" s="257"/>
      <c r="F508" s="257"/>
    </row>
    <row r="509" spans="1:6" ht="50.1" customHeight="1">
      <c r="A509" s="265"/>
      <c r="C509" s="257"/>
      <c r="D509" s="257"/>
      <c r="E509" s="257"/>
      <c r="F509" s="257"/>
    </row>
    <row r="510" spans="1:6" ht="50.1" customHeight="1">
      <c r="A510" s="265"/>
      <c r="C510" s="257"/>
      <c r="D510" s="257"/>
      <c r="E510" s="257"/>
      <c r="F510" s="257"/>
    </row>
    <row r="511" spans="1:6" ht="50.1" customHeight="1">
      <c r="A511" s="265"/>
      <c r="C511" s="257"/>
      <c r="D511" s="257"/>
      <c r="E511" s="257"/>
      <c r="F511" s="257"/>
    </row>
    <row r="512" spans="1:6" ht="50.1" customHeight="1">
      <c r="A512" s="265"/>
      <c r="C512" s="257"/>
      <c r="D512" s="257"/>
      <c r="E512" s="257"/>
      <c r="F512" s="257"/>
    </row>
    <row r="513" spans="1:6" ht="50.1" customHeight="1">
      <c r="A513" s="265"/>
      <c r="C513" s="257"/>
      <c r="D513" s="257"/>
      <c r="E513" s="257"/>
      <c r="F513" s="257"/>
    </row>
    <row r="514" spans="1:6" ht="50.1" customHeight="1">
      <c r="A514" s="265"/>
      <c r="C514" s="257"/>
      <c r="D514" s="257"/>
      <c r="E514" s="257"/>
      <c r="F514" s="257"/>
    </row>
    <row r="515" spans="1:6" ht="50.1" customHeight="1">
      <c r="A515" s="265"/>
      <c r="C515" s="257"/>
      <c r="D515" s="257"/>
      <c r="E515" s="257"/>
      <c r="F515" s="257"/>
    </row>
    <row r="516" spans="1:6" ht="50.1" customHeight="1">
      <c r="A516" s="265"/>
      <c r="C516" s="257"/>
      <c r="D516" s="257"/>
      <c r="E516" s="257"/>
      <c r="F516" s="257"/>
    </row>
    <row r="517" spans="1:6" ht="50.1" customHeight="1">
      <c r="A517" s="265"/>
      <c r="C517" s="257"/>
      <c r="D517" s="257"/>
      <c r="E517" s="257"/>
      <c r="F517" s="257"/>
    </row>
    <row r="518" spans="1:6" ht="50.1" customHeight="1">
      <c r="A518" s="265"/>
      <c r="C518" s="257"/>
      <c r="D518" s="257"/>
      <c r="E518" s="257"/>
      <c r="F518" s="257"/>
    </row>
    <row r="519" spans="1:6" ht="50.1" customHeight="1">
      <c r="A519" s="265"/>
      <c r="C519" s="257"/>
      <c r="D519" s="257"/>
      <c r="E519" s="257"/>
      <c r="F519" s="257"/>
    </row>
    <row r="520" spans="1:6" ht="50.1" customHeight="1">
      <c r="A520" s="265"/>
      <c r="C520" s="257"/>
      <c r="D520" s="257"/>
      <c r="E520" s="257"/>
      <c r="F520" s="257"/>
    </row>
    <row r="521" spans="1:6" ht="50.1" customHeight="1">
      <c r="A521" s="265"/>
      <c r="C521" s="257"/>
      <c r="D521" s="257"/>
      <c r="E521" s="257"/>
      <c r="F521" s="257"/>
    </row>
    <row r="522" spans="1:6" ht="50.1" customHeight="1">
      <c r="A522" s="265"/>
      <c r="C522" s="257"/>
      <c r="D522" s="257"/>
      <c r="E522" s="257"/>
      <c r="F522" s="257"/>
    </row>
    <row r="523" spans="1:6" ht="50.1" customHeight="1">
      <c r="A523" s="265"/>
      <c r="C523" s="257"/>
      <c r="D523" s="257"/>
      <c r="E523" s="257"/>
      <c r="F523" s="257"/>
    </row>
    <row r="524" spans="1:6" ht="50.1" customHeight="1">
      <c r="A524" s="265"/>
      <c r="C524" s="257"/>
      <c r="D524" s="257"/>
      <c r="E524" s="257"/>
      <c r="F524" s="257"/>
    </row>
    <row r="525" spans="1:6" ht="50.1" customHeight="1">
      <c r="A525" s="265"/>
      <c r="C525" s="257"/>
      <c r="D525" s="257"/>
      <c r="E525" s="257"/>
      <c r="F525" s="257"/>
    </row>
    <row r="526" spans="1:6" ht="50.1" customHeight="1">
      <c r="A526" s="265"/>
      <c r="C526" s="257"/>
      <c r="D526" s="257"/>
      <c r="E526" s="257"/>
      <c r="F526" s="257"/>
    </row>
    <row r="527" spans="1:6" ht="50.1" customHeight="1">
      <c r="A527" s="265"/>
      <c r="C527" s="257"/>
      <c r="D527" s="257"/>
      <c r="E527" s="257"/>
      <c r="F527" s="257"/>
    </row>
    <row r="528" spans="1:6" ht="50.1" customHeight="1">
      <c r="A528" s="265"/>
      <c r="C528" s="257"/>
      <c r="D528" s="257"/>
      <c r="E528" s="257"/>
      <c r="F528" s="257"/>
    </row>
    <row r="529" spans="1:6" ht="50.1" customHeight="1">
      <c r="A529" s="265"/>
      <c r="C529" s="257"/>
      <c r="D529" s="257"/>
      <c r="E529" s="257"/>
      <c r="F529" s="257"/>
    </row>
    <row r="530" spans="1:6" ht="50.1" customHeight="1">
      <c r="A530" s="265"/>
      <c r="C530" s="257"/>
      <c r="D530" s="257"/>
      <c r="E530" s="257"/>
      <c r="F530" s="257"/>
    </row>
    <row r="531" spans="1:6" ht="50.1" customHeight="1">
      <c r="A531" s="265"/>
      <c r="C531" s="257"/>
      <c r="D531" s="257"/>
      <c r="E531" s="257"/>
      <c r="F531" s="257"/>
    </row>
    <row r="532" spans="1:6" ht="50.1" customHeight="1">
      <c r="A532" s="265"/>
      <c r="C532" s="257"/>
      <c r="D532" s="257"/>
      <c r="E532" s="257"/>
      <c r="F532" s="257"/>
    </row>
    <row r="533" spans="1:6" ht="50.1" customHeight="1">
      <c r="A533" s="265"/>
      <c r="C533" s="257"/>
      <c r="D533" s="257"/>
      <c r="E533" s="257"/>
      <c r="F533" s="257"/>
    </row>
    <row r="534" spans="1:6" ht="50.1" customHeight="1">
      <c r="A534" s="265"/>
      <c r="C534" s="257"/>
      <c r="D534" s="257"/>
      <c r="E534" s="257"/>
      <c r="F534" s="257"/>
    </row>
    <row r="535" spans="1:6" ht="50.1" customHeight="1">
      <c r="A535" s="265"/>
      <c r="C535" s="257"/>
      <c r="D535" s="257"/>
      <c r="E535" s="257"/>
      <c r="F535" s="257"/>
    </row>
    <row r="536" spans="1:6" ht="50.1" customHeight="1">
      <c r="A536" s="265"/>
      <c r="C536" s="257"/>
      <c r="D536" s="257"/>
      <c r="E536" s="257"/>
      <c r="F536" s="257"/>
    </row>
    <row r="537" spans="1:6" ht="50.1" customHeight="1">
      <c r="A537" s="265"/>
      <c r="C537" s="257"/>
      <c r="D537" s="257"/>
      <c r="E537" s="257"/>
      <c r="F537" s="257"/>
    </row>
    <row r="538" spans="1:6" ht="50.1" customHeight="1">
      <c r="A538" s="265"/>
      <c r="C538" s="257"/>
      <c r="D538" s="257"/>
      <c r="E538" s="257"/>
      <c r="F538" s="257"/>
    </row>
    <row r="539" spans="1:6" ht="50.1" customHeight="1">
      <c r="A539" s="265"/>
      <c r="C539" s="257"/>
      <c r="D539" s="257"/>
      <c r="E539" s="257"/>
      <c r="F539" s="257"/>
    </row>
    <row r="540" spans="1:6" ht="50.1" customHeight="1">
      <c r="A540" s="265"/>
      <c r="C540" s="257"/>
      <c r="D540" s="257"/>
      <c r="E540" s="257"/>
      <c r="F540" s="257"/>
    </row>
    <row r="541" spans="1:6" ht="50.1" customHeight="1">
      <c r="A541" s="265"/>
      <c r="C541" s="257"/>
      <c r="D541" s="257"/>
      <c r="E541" s="257"/>
      <c r="F541" s="257"/>
    </row>
    <row r="542" spans="1:6" ht="50.1" customHeight="1">
      <c r="A542" s="265"/>
      <c r="C542" s="257"/>
      <c r="D542" s="257"/>
      <c r="E542" s="257"/>
      <c r="F542" s="257"/>
    </row>
    <row r="543" spans="1:6" ht="50.1" customHeight="1">
      <c r="A543" s="265"/>
      <c r="C543" s="257"/>
      <c r="D543" s="257"/>
      <c r="E543" s="257"/>
      <c r="F543" s="257"/>
    </row>
    <row r="544" spans="1:6" ht="50.1" customHeight="1">
      <c r="A544" s="265"/>
      <c r="C544" s="257"/>
      <c r="D544" s="257"/>
      <c r="E544" s="257"/>
      <c r="F544" s="257"/>
    </row>
    <row r="545" spans="1:6" ht="50.1" customHeight="1">
      <c r="A545" s="265"/>
      <c r="C545" s="257"/>
      <c r="D545" s="257"/>
      <c r="E545" s="257"/>
      <c r="F545" s="257"/>
    </row>
    <row r="546" spans="1:6" ht="50.1" customHeight="1">
      <c r="A546" s="265"/>
      <c r="C546" s="257"/>
      <c r="D546" s="257"/>
      <c r="E546" s="257"/>
      <c r="F546" s="257"/>
    </row>
    <row r="547" spans="1:6" ht="50.1" customHeight="1">
      <c r="A547" s="265"/>
      <c r="C547" s="257"/>
      <c r="D547" s="257"/>
      <c r="E547" s="257"/>
      <c r="F547" s="257"/>
    </row>
    <row r="548" spans="1:6" ht="50.1" customHeight="1">
      <c r="A548" s="265"/>
      <c r="C548" s="257"/>
      <c r="D548" s="257"/>
      <c r="E548" s="257"/>
      <c r="F548" s="257"/>
    </row>
    <row r="549" spans="1:6" ht="50.1" customHeight="1">
      <c r="A549" s="265"/>
      <c r="C549" s="257"/>
      <c r="D549" s="257"/>
      <c r="E549" s="257"/>
      <c r="F549" s="257"/>
    </row>
    <row r="550" spans="1:6" ht="50.1" customHeight="1">
      <c r="A550" s="265"/>
      <c r="C550" s="257"/>
      <c r="D550" s="257"/>
      <c r="E550" s="257"/>
      <c r="F550" s="257"/>
    </row>
    <row r="551" spans="1:6" ht="50.1" customHeight="1">
      <c r="A551" s="265"/>
      <c r="C551" s="257"/>
      <c r="D551" s="257"/>
      <c r="E551" s="257"/>
      <c r="F551" s="257"/>
    </row>
    <row r="552" spans="1:6" ht="50.1" customHeight="1">
      <c r="A552" s="265"/>
      <c r="C552" s="257"/>
      <c r="D552" s="257"/>
      <c r="E552" s="257"/>
      <c r="F552" s="257"/>
    </row>
    <row r="553" spans="1:6" ht="50.1" customHeight="1">
      <c r="A553" s="265"/>
      <c r="C553" s="257"/>
      <c r="D553" s="257"/>
      <c r="E553" s="257"/>
      <c r="F553" s="257"/>
    </row>
    <row r="554" spans="1:6" ht="50.1" customHeight="1">
      <c r="A554" s="265"/>
      <c r="C554" s="257"/>
      <c r="D554" s="257"/>
      <c r="E554" s="257"/>
      <c r="F554" s="257"/>
    </row>
    <row r="555" spans="1:6" ht="50.1" customHeight="1">
      <c r="A555" s="265"/>
      <c r="C555" s="257"/>
      <c r="D555" s="257"/>
      <c r="E555" s="257"/>
      <c r="F555" s="257"/>
    </row>
    <row r="556" spans="1:6" ht="50.1" customHeight="1">
      <c r="A556" s="265"/>
      <c r="C556" s="257"/>
      <c r="D556" s="257"/>
      <c r="E556" s="257"/>
      <c r="F556" s="257"/>
    </row>
    <row r="557" spans="1:6" ht="50.1" customHeight="1">
      <c r="A557" s="265"/>
      <c r="C557" s="257"/>
      <c r="D557" s="257"/>
      <c r="E557" s="257"/>
      <c r="F557" s="257"/>
    </row>
    <row r="558" spans="1:6" ht="50.1" customHeight="1">
      <c r="A558" s="265"/>
      <c r="C558" s="257"/>
      <c r="D558" s="257"/>
      <c r="E558" s="257"/>
      <c r="F558" s="257"/>
    </row>
    <row r="559" spans="1:6" ht="50.1" customHeight="1">
      <c r="A559" s="265"/>
      <c r="C559" s="257"/>
      <c r="D559" s="257"/>
      <c r="E559" s="257"/>
      <c r="F559" s="257"/>
    </row>
    <row r="560" spans="1:6" ht="50.1" customHeight="1">
      <c r="A560" s="265"/>
      <c r="C560" s="257"/>
      <c r="D560" s="257"/>
      <c r="E560" s="257"/>
      <c r="F560" s="257"/>
    </row>
    <row r="561" spans="1:6" ht="50.1" customHeight="1">
      <c r="A561" s="265"/>
      <c r="C561" s="257"/>
      <c r="D561" s="257"/>
      <c r="E561" s="257"/>
      <c r="F561" s="257"/>
    </row>
    <row r="562" spans="1:6" ht="50.1" customHeight="1">
      <c r="A562" s="265"/>
      <c r="C562" s="257"/>
      <c r="D562" s="257"/>
      <c r="E562" s="257"/>
      <c r="F562" s="257"/>
    </row>
    <row r="563" spans="1:6" ht="50.1" customHeight="1">
      <c r="A563" s="265"/>
      <c r="C563" s="257"/>
      <c r="D563" s="257"/>
      <c r="E563" s="257"/>
      <c r="F563" s="257"/>
    </row>
    <row r="564" spans="1:6" ht="50.1" customHeight="1">
      <c r="A564" s="265"/>
      <c r="C564" s="257"/>
      <c r="D564" s="257"/>
      <c r="E564" s="257"/>
      <c r="F564" s="257"/>
    </row>
    <row r="565" spans="1:6" ht="50.1" customHeight="1">
      <c r="A565" s="265"/>
      <c r="C565" s="257"/>
      <c r="D565" s="257"/>
      <c r="E565" s="257"/>
      <c r="F565" s="257"/>
    </row>
    <row r="566" spans="1:6" ht="50.1" customHeight="1">
      <c r="A566" s="265"/>
      <c r="C566" s="257"/>
      <c r="D566" s="257"/>
      <c r="E566" s="257"/>
      <c r="F566" s="257"/>
    </row>
    <row r="567" spans="1:6" ht="50.1" customHeight="1">
      <c r="A567" s="265"/>
      <c r="C567" s="257"/>
      <c r="D567" s="257"/>
      <c r="E567" s="257"/>
      <c r="F567" s="257"/>
    </row>
    <row r="568" spans="1:6" ht="50.1" customHeight="1">
      <c r="A568" s="265"/>
      <c r="C568" s="257"/>
      <c r="D568" s="257"/>
      <c r="E568" s="257"/>
      <c r="F568" s="257"/>
    </row>
    <row r="569" spans="1:6" ht="50.1" customHeight="1">
      <c r="A569" s="265"/>
      <c r="C569" s="257"/>
      <c r="D569" s="257"/>
      <c r="E569" s="257"/>
      <c r="F569" s="257"/>
    </row>
    <row r="570" spans="1:6" ht="50.1" customHeight="1">
      <c r="A570" s="265"/>
      <c r="C570" s="257"/>
      <c r="D570" s="257"/>
      <c r="E570" s="257"/>
      <c r="F570" s="257"/>
    </row>
    <row r="571" spans="1:6" ht="50.1" customHeight="1">
      <c r="A571" s="265"/>
      <c r="C571" s="257"/>
      <c r="D571" s="257"/>
      <c r="E571" s="257"/>
      <c r="F571" s="257"/>
    </row>
    <row r="572" spans="1:6" ht="50.1" customHeight="1">
      <c r="A572" s="265"/>
      <c r="C572" s="257"/>
      <c r="D572" s="257"/>
      <c r="E572" s="257"/>
      <c r="F572" s="257"/>
    </row>
    <row r="573" spans="1:6" ht="50.1" customHeight="1">
      <c r="A573" s="265"/>
      <c r="C573" s="257"/>
      <c r="D573" s="257"/>
      <c r="E573" s="257"/>
      <c r="F573" s="257"/>
    </row>
    <row r="574" spans="1:6" ht="50.1" customHeight="1">
      <c r="A574" s="265"/>
      <c r="C574" s="257"/>
      <c r="D574" s="257"/>
      <c r="E574" s="257"/>
      <c r="F574" s="257"/>
    </row>
    <row r="575" spans="1:6" ht="50.1" customHeight="1">
      <c r="A575" s="265"/>
      <c r="C575" s="257"/>
      <c r="D575" s="257"/>
      <c r="E575" s="257"/>
      <c r="F575" s="257"/>
    </row>
    <row r="576" spans="1:6" ht="50.1" customHeight="1">
      <c r="A576" s="265"/>
      <c r="C576" s="257"/>
      <c r="D576" s="257"/>
      <c r="E576" s="257"/>
      <c r="F576" s="257"/>
    </row>
    <row r="577" spans="1:6" ht="50.1" customHeight="1">
      <c r="A577" s="265"/>
      <c r="C577" s="257"/>
      <c r="D577" s="257"/>
      <c r="E577" s="257"/>
      <c r="F577" s="257"/>
    </row>
    <row r="578" spans="1:6" ht="50.1" customHeight="1">
      <c r="A578" s="265"/>
      <c r="C578" s="257"/>
      <c r="D578" s="257"/>
      <c r="E578" s="257"/>
      <c r="F578" s="257"/>
    </row>
    <row r="579" spans="1:6" ht="50.1" customHeight="1">
      <c r="A579" s="265"/>
      <c r="C579" s="257"/>
      <c r="D579" s="257"/>
      <c r="E579" s="257"/>
      <c r="F579" s="257"/>
    </row>
    <row r="580" spans="1:6" ht="50.1" customHeight="1">
      <c r="A580" s="265"/>
      <c r="C580" s="257"/>
      <c r="D580" s="257"/>
      <c r="E580" s="257"/>
      <c r="F580" s="257"/>
    </row>
    <row r="581" spans="1:6" ht="50.1" customHeight="1">
      <c r="A581" s="265"/>
      <c r="C581" s="257"/>
      <c r="D581" s="257"/>
      <c r="E581" s="257"/>
      <c r="F581" s="257"/>
    </row>
    <row r="582" spans="1:6" ht="50.1" customHeight="1">
      <c r="A582" s="265"/>
      <c r="C582" s="257"/>
      <c r="D582" s="257"/>
      <c r="E582" s="257"/>
      <c r="F582" s="257"/>
    </row>
    <row r="583" spans="1:6" ht="50.1" customHeight="1">
      <c r="A583" s="265"/>
      <c r="C583" s="257"/>
      <c r="D583" s="257"/>
      <c r="E583" s="257"/>
      <c r="F583" s="257"/>
    </row>
    <row r="584" spans="1:6" ht="50.1" customHeight="1">
      <c r="A584" s="265"/>
      <c r="C584" s="257"/>
      <c r="D584" s="257"/>
      <c r="E584" s="257"/>
      <c r="F584" s="257"/>
    </row>
    <row r="585" spans="1:6" ht="50.1" customHeight="1">
      <c r="A585" s="265"/>
      <c r="C585" s="257"/>
      <c r="D585" s="257"/>
      <c r="E585" s="257"/>
      <c r="F585" s="257"/>
    </row>
    <row r="586" spans="1:6" ht="50.1" customHeight="1">
      <c r="A586" s="265"/>
      <c r="C586" s="257"/>
      <c r="D586" s="257"/>
      <c r="E586" s="257"/>
      <c r="F586" s="257"/>
    </row>
    <row r="587" spans="1:6" ht="50.1" customHeight="1">
      <c r="A587" s="265"/>
      <c r="C587" s="257"/>
      <c r="D587" s="257"/>
      <c r="E587" s="257"/>
      <c r="F587" s="257"/>
    </row>
    <row r="588" spans="1:6" ht="50.1" customHeight="1">
      <c r="A588" s="265"/>
      <c r="C588" s="257"/>
      <c r="D588" s="257"/>
      <c r="E588" s="257"/>
      <c r="F588" s="257"/>
    </row>
    <row r="589" spans="1:6" ht="50.1" customHeight="1">
      <c r="A589" s="265"/>
      <c r="C589" s="257"/>
      <c r="D589" s="257"/>
      <c r="E589" s="257"/>
      <c r="F589" s="257"/>
    </row>
    <row r="590" spans="1:6" ht="50.1" customHeight="1">
      <c r="A590" s="265"/>
      <c r="C590" s="257"/>
      <c r="D590" s="257"/>
      <c r="E590" s="257"/>
      <c r="F590" s="257"/>
    </row>
    <row r="591" spans="1:6" ht="50.1" customHeight="1">
      <c r="A591" s="265"/>
      <c r="C591" s="257"/>
      <c r="D591" s="257"/>
      <c r="E591" s="257"/>
      <c r="F591" s="257"/>
    </row>
    <row r="592" spans="1:6" ht="50.1" customHeight="1">
      <c r="A592" s="265"/>
      <c r="C592" s="257"/>
      <c r="D592" s="257"/>
      <c r="E592" s="257"/>
      <c r="F592" s="257"/>
    </row>
    <row r="593" spans="1:6" ht="50.1" customHeight="1">
      <c r="A593" s="265"/>
      <c r="C593" s="257"/>
      <c r="D593" s="257"/>
      <c r="E593" s="257"/>
      <c r="F593" s="257"/>
    </row>
    <row r="594" spans="1:6" ht="50.1" customHeight="1">
      <c r="A594" s="265"/>
      <c r="C594" s="257"/>
      <c r="D594" s="257"/>
      <c r="E594" s="257"/>
      <c r="F594" s="257"/>
    </row>
    <row r="595" spans="1:6" ht="50.1" customHeight="1">
      <c r="A595" s="265"/>
      <c r="C595" s="257"/>
      <c r="D595" s="257"/>
      <c r="E595" s="257"/>
      <c r="F595" s="257"/>
    </row>
    <row r="596" spans="1:6" ht="50.1" customHeight="1">
      <c r="A596" s="265"/>
      <c r="C596" s="257"/>
      <c r="D596" s="257"/>
      <c r="E596" s="257"/>
      <c r="F596" s="257"/>
    </row>
    <row r="597" spans="1:6" ht="50.1" customHeight="1">
      <c r="A597" s="265"/>
      <c r="C597" s="257"/>
      <c r="D597" s="257"/>
      <c r="E597" s="257"/>
      <c r="F597" s="257"/>
    </row>
    <row r="598" spans="1:6" ht="50.1" customHeight="1">
      <c r="A598" s="265"/>
      <c r="C598" s="257"/>
      <c r="D598" s="257"/>
      <c r="E598" s="257"/>
      <c r="F598" s="257"/>
    </row>
    <row r="599" spans="1:6" ht="50.1" customHeight="1">
      <c r="A599" s="265"/>
      <c r="C599" s="257"/>
      <c r="D599" s="257"/>
      <c r="E599" s="257"/>
      <c r="F599" s="257"/>
    </row>
    <row r="600" spans="1:6" ht="50.1" customHeight="1">
      <c r="A600" s="265"/>
      <c r="C600" s="257"/>
      <c r="D600" s="257"/>
      <c r="E600" s="257"/>
      <c r="F600" s="257"/>
    </row>
    <row r="601" spans="1:6" ht="50.1" customHeight="1">
      <c r="A601" s="265"/>
      <c r="C601" s="257"/>
      <c r="D601" s="257"/>
      <c r="E601" s="257"/>
      <c r="F601" s="257"/>
    </row>
    <row r="602" spans="1:6" ht="50.1" customHeight="1">
      <c r="A602" s="265"/>
      <c r="C602" s="257"/>
      <c r="D602" s="257"/>
      <c r="E602" s="257"/>
      <c r="F602" s="257"/>
    </row>
    <row r="603" spans="1:6" ht="50.1" customHeight="1">
      <c r="A603" s="265"/>
      <c r="C603" s="257"/>
      <c r="D603" s="257"/>
      <c r="E603" s="257"/>
      <c r="F603" s="257"/>
    </row>
    <row r="604" spans="1:6" ht="50.1" customHeight="1">
      <c r="A604" s="265"/>
      <c r="C604" s="257"/>
      <c r="D604" s="257"/>
      <c r="E604" s="257"/>
      <c r="F604" s="257"/>
    </row>
    <row r="605" spans="1:6" ht="50.1" customHeight="1">
      <c r="A605" s="265"/>
      <c r="C605" s="257"/>
      <c r="D605" s="257"/>
      <c r="E605" s="257"/>
      <c r="F605" s="257"/>
    </row>
    <row r="606" spans="1:6" ht="50.1" customHeight="1">
      <c r="A606" s="265"/>
      <c r="C606" s="257"/>
      <c r="D606" s="257"/>
      <c r="E606" s="257"/>
      <c r="F606" s="257"/>
    </row>
    <row r="607" spans="1:6" ht="50.1" customHeight="1">
      <c r="A607" s="265"/>
      <c r="C607" s="257"/>
      <c r="D607" s="257"/>
      <c r="E607" s="257"/>
      <c r="F607" s="257"/>
    </row>
    <row r="608" spans="1:6" ht="50.1" customHeight="1">
      <c r="A608" s="265"/>
      <c r="C608" s="257"/>
      <c r="D608" s="257"/>
      <c r="E608" s="257"/>
      <c r="F608" s="257"/>
    </row>
    <row r="609" spans="1:6" ht="50.1" customHeight="1">
      <c r="A609" s="265"/>
      <c r="C609" s="257"/>
      <c r="D609" s="257"/>
      <c r="E609" s="257"/>
      <c r="F609" s="257"/>
    </row>
    <row r="610" spans="1:6" ht="50.1" customHeight="1">
      <c r="A610" s="265"/>
      <c r="C610" s="257"/>
      <c r="D610" s="257"/>
      <c r="E610" s="257"/>
      <c r="F610" s="257"/>
    </row>
    <row r="611" spans="1:6" ht="50.1" customHeight="1">
      <c r="A611" s="265"/>
      <c r="C611" s="257"/>
      <c r="D611" s="257"/>
      <c r="E611" s="257"/>
      <c r="F611" s="257"/>
    </row>
    <row r="612" spans="1:6" ht="50.1" customHeight="1">
      <c r="A612" s="265"/>
      <c r="C612" s="257"/>
      <c r="D612" s="257"/>
      <c r="E612" s="257"/>
      <c r="F612" s="257"/>
    </row>
    <row r="613" spans="1:6" ht="50.1" customHeight="1">
      <c r="A613" s="265"/>
      <c r="C613" s="257"/>
      <c r="D613" s="257"/>
      <c r="E613" s="257"/>
      <c r="F613" s="257"/>
    </row>
    <row r="614" spans="1:6" ht="50.1" customHeight="1">
      <c r="A614" s="265"/>
      <c r="C614" s="257"/>
      <c r="D614" s="257"/>
      <c r="E614" s="257"/>
      <c r="F614" s="257"/>
    </row>
    <row r="615" spans="1:6" ht="50.1" customHeight="1">
      <c r="A615" s="265"/>
      <c r="C615" s="257"/>
      <c r="D615" s="257"/>
      <c r="E615" s="257"/>
      <c r="F615" s="257"/>
    </row>
    <row r="616" spans="1:6" ht="50.1" customHeight="1">
      <c r="A616" s="265"/>
      <c r="C616" s="257"/>
      <c r="D616" s="257"/>
      <c r="E616" s="257"/>
      <c r="F616" s="257"/>
    </row>
    <row r="617" spans="1:6" ht="50.1" customHeight="1">
      <c r="A617" s="265"/>
      <c r="C617" s="257"/>
      <c r="D617" s="257"/>
      <c r="E617" s="257"/>
      <c r="F617" s="257"/>
    </row>
    <row r="618" spans="1:6" ht="50.1" customHeight="1">
      <c r="A618" s="265"/>
      <c r="C618" s="257"/>
      <c r="D618" s="257"/>
      <c r="E618" s="257"/>
      <c r="F618" s="257"/>
    </row>
    <row r="619" spans="1:6" ht="50.1" customHeight="1">
      <c r="A619" s="265"/>
      <c r="C619" s="257"/>
      <c r="D619" s="257"/>
      <c r="E619" s="257"/>
      <c r="F619" s="257"/>
    </row>
    <row r="620" spans="1:6" ht="50.1" customHeight="1">
      <c r="A620" s="265"/>
      <c r="C620" s="257"/>
      <c r="D620" s="257"/>
      <c r="E620" s="257"/>
      <c r="F620" s="257"/>
    </row>
    <row r="621" spans="1:6" ht="50.1" customHeight="1">
      <c r="A621" s="265"/>
      <c r="C621" s="257"/>
      <c r="D621" s="257"/>
      <c r="E621" s="257"/>
      <c r="F621" s="257"/>
    </row>
    <row r="622" spans="1:6" ht="50.1" customHeight="1">
      <c r="A622" s="265"/>
      <c r="C622" s="257"/>
      <c r="D622" s="257"/>
      <c r="E622" s="257"/>
      <c r="F622" s="257"/>
    </row>
    <row r="623" spans="1:6" ht="50.1" customHeight="1">
      <c r="A623" s="265"/>
      <c r="C623" s="257"/>
      <c r="D623" s="257"/>
      <c r="E623" s="257"/>
      <c r="F623" s="257"/>
    </row>
    <row r="624" spans="1:6" ht="50.1" customHeight="1">
      <c r="A624" s="265"/>
      <c r="C624" s="257"/>
      <c r="D624" s="257"/>
      <c r="E624" s="257"/>
      <c r="F624" s="257"/>
    </row>
    <row r="625" spans="1:6" ht="50.1" customHeight="1">
      <c r="A625" s="265"/>
      <c r="C625" s="257"/>
      <c r="D625" s="257"/>
      <c r="E625" s="257"/>
      <c r="F625" s="257"/>
    </row>
    <row r="626" spans="1:6" ht="50.1" customHeight="1">
      <c r="A626" s="265"/>
      <c r="C626" s="257"/>
      <c r="D626" s="257"/>
      <c r="E626" s="257"/>
      <c r="F626" s="257"/>
    </row>
    <row r="627" spans="1:6" ht="50.1" customHeight="1">
      <c r="A627" s="265"/>
      <c r="C627" s="257"/>
      <c r="D627" s="257"/>
      <c r="E627" s="257"/>
      <c r="F627" s="257"/>
    </row>
    <row r="628" spans="1:6" ht="50.1" customHeight="1">
      <c r="A628" s="265"/>
      <c r="C628" s="257"/>
      <c r="D628" s="257"/>
      <c r="E628" s="257"/>
      <c r="F628" s="257"/>
    </row>
    <row r="629" spans="1:6" ht="50.1" customHeight="1">
      <c r="A629" s="265"/>
      <c r="C629" s="257"/>
      <c r="D629" s="257"/>
      <c r="E629" s="257"/>
      <c r="F629" s="257"/>
    </row>
    <row r="630" spans="1:6" ht="50.1" customHeight="1">
      <c r="A630" s="265"/>
      <c r="C630" s="257"/>
      <c r="D630" s="257"/>
      <c r="E630" s="257"/>
      <c r="F630" s="257"/>
    </row>
    <row r="631" spans="1:6" ht="50.1" customHeight="1">
      <c r="A631" s="265"/>
      <c r="C631" s="257"/>
      <c r="D631" s="257"/>
      <c r="E631" s="257"/>
      <c r="F631" s="257"/>
    </row>
    <row r="632" spans="1:6" ht="50.1" customHeight="1">
      <c r="A632" s="265"/>
      <c r="C632" s="257"/>
      <c r="D632" s="257"/>
      <c r="E632" s="257"/>
      <c r="F632" s="257"/>
    </row>
    <row r="633" spans="1:6" ht="50.1" customHeight="1">
      <c r="A633" s="265"/>
      <c r="C633" s="257"/>
      <c r="D633" s="257"/>
      <c r="E633" s="257"/>
      <c r="F633" s="257"/>
    </row>
    <row r="634" spans="1:6" ht="50.1" customHeight="1">
      <c r="A634" s="265"/>
      <c r="C634" s="257"/>
      <c r="D634" s="257"/>
      <c r="E634" s="257"/>
      <c r="F634" s="257"/>
    </row>
    <row r="635" spans="1:6" ht="50.1" customHeight="1">
      <c r="A635" s="265"/>
      <c r="C635" s="257"/>
      <c r="D635" s="257"/>
      <c r="E635" s="257"/>
      <c r="F635" s="257"/>
    </row>
    <row r="636" spans="1:6" ht="50.1" customHeight="1">
      <c r="A636" s="265"/>
      <c r="C636" s="257"/>
      <c r="D636" s="257"/>
      <c r="E636" s="257"/>
      <c r="F636" s="257"/>
    </row>
    <row r="637" spans="1:6" ht="50.1" customHeight="1">
      <c r="A637" s="265"/>
      <c r="C637" s="257"/>
      <c r="D637" s="257"/>
      <c r="E637" s="257"/>
      <c r="F637" s="257"/>
    </row>
    <row r="638" spans="1:6" ht="50.1" customHeight="1">
      <c r="A638" s="265"/>
      <c r="C638" s="257"/>
      <c r="D638" s="257"/>
      <c r="E638" s="257"/>
      <c r="F638" s="257"/>
    </row>
    <row r="639" spans="1:6" ht="50.1" customHeight="1">
      <c r="A639" s="265"/>
      <c r="C639" s="257"/>
      <c r="D639" s="257"/>
      <c r="E639" s="257"/>
      <c r="F639" s="257"/>
    </row>
    <row r="640" spans="1:6" ht="50.1" customHeight="1">
      <c r="A640" s="265"/>
      <c r="C640" s="257"/>
      <c r="D640" s="257"/>
      <c r="E640" s="257"/>
      <c r="F640" s="257"/>
    </row>
    <row r="641" spans="1:6" ht="50.1" customHeight="1">
      <c r="A641" s="265"/>
      <c r="C641" s="257"/>
      <c r="D641" s="257"/>
      <c r="E641" s="257"/>
      <c r="F641" s="257"/>
    </row>
    <row r="642" spans="1:6" ht="50.1" customHeight="1">
      <c r="A642" s="265"/>
      <c r="C642" s="257"/>
      <c r="D642" s="257"/>
      <c r="E642" s="257"/>
      <c r="F642" s="257"/>
    </row>
    <row r="643" spans="1:6" ht="50.1" customHeight="1">
      <c r="A643" s="265"/>
      <c r="C643" s="257"/>
      <c r="D643" s="257"/>
      <c r="E643" s="257"/>
      <c r="F643" s="257"/>
    </row>
    <row r="644" spans="1:6" ht="50.1" customHeight="1">
      <c r="A644" s="265"/>
      <c r="C644" s="257"/>
      <c r="D644" s="257"/>
      <c r="E644" s="257"/>
      <c r="F644" s="257"/>
    </row>
    <row r="645" spans="1:6" ht="50.1" customHeight="1">
      <c r="A645" s="265"/>
      <c r="C645" s="257"/>
      <c r="D645" s="257"/>
      <c r="E645" s="257"/>
      <c r="F645" s="257"/>
    </row>
    <row r="646" spans="1:6" ht="50.1" customHeight="1">
      <c r="A646" s="265"/>
      <c r="C646" s="257"/>
      <c r="D646" s="257"/>
      <c r="E646" s="257"/>
      <c r="F646" s="257"/>
    </row>
    <row r="647" spans="1:6" ht="50.1" customHeight="1">
      <c r="A647" s="265"/>
      <c r="C647" s="257"/>
      <c r="D647" s="257"/>
      <c r="E647" s="257"/>
      <c r="F647" s="257"/>
    </row>
    <row r="648" spans="1:6" ht="50.1" customHeight="1">
      <c r="A648" s="265"/>
      <c r="C648" s="257"/>
      <c r="D648" s="257"/>
      <c r="E648" s="257"/>
      <c r="F648" s="257"/>
    </row>
    <row r="649" spans="1:6" ht="50.1" customHeight="1">
      <c r="A649" s="265"/>
      <c r="C649" s="257"/>
      <c r="D649" s="257"/>
      <c r="E649" s="257"/>
      <c r="F649" s="257"/>
    </row>
    <row r="650" spans="1:6" ht="50.1" customHeight="1">
      <c r="A650" s="265"/>
      <c r="C650" s="257"/>
      <c r="D650" s="257"/>
      <c r="E650" s="257"/>
      <c r="F650" s="257"/>
    </row>
    <row r="651" spans="1:6" ht="50.1" customHeight="1">
      <c r="A651" s="265"/>
      <c r="C651" s="257"/>
      <c r="D651" s="257"/>
      <c r="E651" s="257"/>
      <c r="F651" s="257"/>
    </row>
    <row r="652" spans="1:6" ht="50.1" customHeight="1">
      <c r="A652" s="265"/>
      <c r="C652" s="257"/>
      <c r="D652" s="257"/>
      <c r="E652" s="257"/>
      <c r="F652" s="257"/>
    </row>
    <row r="653" spans="1:6" ht="50.1" customHeight="1">
      <c r="A653" s="265"/>
      <c r="C653" s="257"/>
      <c r="D653" s="257"/>
      <c r="E653" s="257"/>
      <c r="F653" s="257"/>
    </row>
    <row r="654" spans="1:6" ht="50.1" customHeight="1">
      <c r="A654" s="265"/>
      <c r="C654" s="257"/>
      <c r="D654" s="257"/>
      <c r="E654" s="257"/>
      <c r="F654" s="257"/>
    </row>
    <row r="655" spans="1:6" ht="50.1" customHeight="1">
      <c r="A655" s="265"/>
      <c r="C655" s="257"/>
      <c r="D655" s="257"/>
      <c r="E655" s="257"/>
      <c r="F655" s="257"/>
    </row>
    <row r="656" spans="1:6" ht="50.1" customHeight="1">
      <c r="A656" s="265"/>
      <c r="C656" s="257"/>
      <c r="D656" s="257"/>
      <c r="E656" s="257"/>
      <c r="F656" s="257"/>
    </row>
    <row r="657" spans="1:6" ht="50.1" customHeight="1">
      <c r="A657" s="265"/>
      <c r="C657" s="257"/>
      <c r="D657" s="257"/>
      <c r="E657" s="257"/>
      <c r="F657" s="257"/>
    </row>
    <row r="658" spans="1:6" ht="50.1" customHeight="1">
      <c r="A658" s="265"/>
      <c r="C658" s="257"/>
      <c r="D658" s="257"/>
      <c r="E658" s="257"/>
      <c r="F658" s="257"/>
    </row>
    <row r="659" spans="1:6" ht="50.1" customHeight="1">
      <c r="A659" s="265"/>
      <c r="C659" s="257"/>
      <c r="D659" s="257"/>
      <c r="E659" s="257"/>
      <c r="F659" s="257"/>
    </row>
    <row r="660" spans="1:6" ht="50.1" customHeight="1">
      <c r="A660" s="265"/>
      <c r="C660" s="257"/>
      <c r="D660" s="257"/>
      <c r="E660" s="257"/>
      <c r="F660" s="257"/>
    </row>
    <row r="661" spans="1:6" ht="50.1" customHeight="1">
      <c r="A661" s="265"/>
      <c r="C661" s="257"/>
      <c r="D661" s="257"/>
      <c r="E661" s="257"/>
      <c r="F661" s="257"/>
    </row>
    <row r="662" spans="1:6" ht="50.1" customHeight="1">
      <c r="A662" s="265"/>
      <c r="C662" s="257"/>
      <c r="D662" s="257"/>
      <c r="E662" s="257"/>
      <c r="F662" s="257"/>
    </row>
    <row r="663" spans="1:6" ht="50.1" customHeight="1">
      <c r="A663" s="265"/>
      <c r="C663" s="257"/>
      <c r="D663" s="257"/>
      <c r="E663" s="257"/>
      <c r="F663" s="257"/>
    </row>
    <row r="664" spans="1:6" ht="50.1" customHeight="1">
      <c r="A664" s="265"/>
      <c r="C664" s="257"/>
      <c r="D664" s="257"/>
      <c r="E664" s="257"/>
      <c r="F664" s="257"/>
    </row>
    <row r="665" spans="1:6" ht="50.1" customHeight="1">
      <c r="A665" s="265"/>
      <c r="C665" s="257"/>
      <c r="D665" s="257"/>
      <c r="E665" s="257"/>
      <c r="F665" s="257"/>
    </row>
    <row r="666" spans="1:6" ht="50.1" customHeight="1">
      <c r="A666" s="265"/>
      <c r="C666" s="257"/>
      <c r="D666" s="257"/>
      <c r="E666" s="257"/>
      <c r="F666" s="257"/>
    </row>
    <row r="667" spans="1:6" ht="50.1" customHeight="1">
      <c r="A667" s="265"/>
      <c r="C667" s="257"/>
      <c r="D667" s="257"/>
      <c r="E667" s="257"/>
      <c r="F667" s="257"/>
    </row>
    <row r="668" spans="1:6" ht="50.1" customHeight="1">
      <c r="A668" s="265"/>
      <c r="C668" s="257"/>
      <c r="D668" s="257"/>
      <c r="E668" s="257"/>
      <c r="F668" s="257"/>
    </row>
    <row r="669" spans="1:6" ht="50.1" customHeight="1">
      <c r="A669" s="265"/>
      <c r="C669" s="257"/>
      <c r="D669" s="257"/>
      <c r="E669" s="257"/>
      <c r="F669" s="257"/>
    </row>
    <row r="670" spans="1:6" ht="50.1" customHeight="1">
      <c r="A670" s="265"/>
      <c r="C670" s="257"/>
      <c r="D670" s="257"/>
      <c r="E670" s="257"/>
      <c r="F670" s="257"/>
    </row>
    <row r="671" spans="1:6" ht="50.1" customHeight="1">
      <c r="A671" s="265"/>
      <c r="C671" s="257"/>
      <c r="D671" s="257"/>
      <c r="E671" s="257"/>
      <c r="F671" s="257"/>
    </row>
    <row r="672" spans="1:6" ht="50.1" customHeight="1">
      <c r="A672" s="265"/>
      <c r="C672" s="257"/>
      <c r="D672" s="257"/>
      <c r="E672" s="257"/>
      <c r="F672" s="257"/>
    </row>
    <row r="673" spans="1:6" ht="50.1" customHeight="1">
      <c r="A673" s="265"/>
      <c r="C673" s="257"/>
      <c r="D673" s="257"/>
      <c r="E673" s="257"/>
      <c r="F673" s="257"/>
    </row>
    <row r="674" spans="1:6" ht="50.1" customHeight="1">
      <c r="A674" s="265"/>
      <c r="C674" s="257"/>
      <c r="D674" s="257"/>
      <c r="E674" s="257"/>
      <c r="F674" s="257"/>
    </row>
    <row r="675" spans="1:6" ht="50.1" customHeight="1">
      <c r="A675" s="265"/>
      <c r="C675" s="257"/>
      <c r="D675" s="257"/>
      <c r="E675" s="257"/>
      <c r="F675" s="257"/>
    </row>
    <row r="676" spans="1:6" ht="50.1" customHeight="1">
      <c r="A676" s="265"/>
      <c r="C676" s="257"/>
      <c r="D676" s="257"/>
      <c r="E676" s="257"/>
      <c r="F676" s="257"/>
    </row>
    <row r="677" spans="1:6" ht="50.1" customHeight="1">
      <c r="A677" s="265"/>
      <c r="C677" s="257"/>
      <c r="D677" s="257"/>
      <c r="E677" s="257"/>
      <c r="F677" s="257"/>
    </row>
    <row r="678" spans="1:6" ht="50.1" customHeight="1">
      <c r="A678" s="265"/>
      <c r="C678" s="257"/>
      <c r="D678" s="257"/>
      <c r="E678" s="257"/>
      <c r="F678" s="257"/>
    </row>
    <row r="679" spans="1:6" ht="50.1" customHeight="1">
      <c r="A679" s="265"/>
      <c r="C679" s="257"/>
      <c r="D679" s="257"/>
      <c r="E679" s="257"/>
      <c r="F679" s="257"/>
    </row>
    <row r="680" spans="1:6" ht="50.1" customHeight="1">
      <c r="A680" s="265"/>
      <c r="C680" s="257"/>
      <c r="D680" s="257"/>
      <c r="E680" s="257"/>
      <c r="F680" s="257"/>
    </row>
    <row r="681" spans="1:6" ht="50.1" customHeight="1">
      <c r="A681" s="265"/>
      <c r="C681" s="257"/>
      <c r="D681" s="257"/>
      <c r="E681" s="257"/>
      <c r="F681" s="257"/>
    </row>
    <row r="682" spans="1:6" ht="50.1" customHeight="1">
      <c r="A682" s="265"/>
      <c r="C682" s="257"/>
      <c r="D682" s="257"/>
      <c r="E682" s="257"/>
      <c r="F682" s="257"/>
    </row>
    <row r="683" spans="1:6" ht="50.1" customHeight="1">
      <c r="A683" s="265"/>
      <c r="C683" s="257"/>
      <c r="D683" s="257"/>
      <c r="E683" s="257"/>
      <c r="F683" s="257"/>
    </row>
    <row r="684" spans="1:6" ht="50.1" customHeight="1">
      <c r="A684" s="265"/>
      <c r="C684" s="257"/>
      <c r="D684" s="257"/>
      <c r="E684" s="257"/>
      <c r="F684" s="257"/>
    </row>
    <row r="685" spans="1:6" ht="50.1" customHeight="1">
      <c r="A685" s="265"/>
      <c r="C685" s="257"/>
      <c r="D685" s="257"/>
      <c r="E685" s="257"/>
      <c r="F685" s="257"/>
    </row>
    <row r="686" spans="1:6" ht="50.1" customHeight="1">
      <c r="A686" s="265"/>
      <c r="C686" s="257"/>
      <c r="D686" s="257"/>
      <c r="E686" s="257"/>
      <c r="F686" s="257"/>
    </row>
    <row r="687" spans="1:6" ht="50.1" customHeight="1">
      <c r="A687" s="265"/>
      <c r="C687" s="257"/>
      <c r="D687" s="257"/>
      <c r="E687" s="257"/>
      <c r="F687" s="257"/>
    </row>
    <row r="688" spans="1:6" ht="50.1" customHeight="1">
      <c r="A688" s="265"/>
      <c r="C688" s="257"/>
      <c r="D688" s="257"/>
      <c r="E688" s="257"/>
      <c r="F688" s="257"/>
    </row>
    <row r="689" spans="1:6" ht="50.1" customHeight="1">
      <c r="A689" s="265"/>
      <c r="C689" s="257"/>
      <c r="D689" s="257"/>
      <c r="E689" s="257"/>
      <c r="F689" s="257"/>
    </row>
    <row r="690" spans="1:6" ht="50.1" customHeight="1">
      <c r="A690" s="265"/>
      <c r="C690" s="257"/>
      <c r="D690" s="257"/>
      <c r="E690" s="257"/>
      <c r="F690" s="257"/>
    </row>
    <row r="691" spans="1:6" ht="50.1" customHeight="1">
      <c r="A691" s="265"/>
      <c r="C691" s="257"/>
      <c r="D691" s="257"/>
      <c r="E691" s="257"/>
      <c r="F691" s="257"/>
    </row>
    <row r="692" spans="1:6" ht="50.1" customHeight="1">
      <c r="A692" s="265"/>
      <c r="C692" s="257"/>
      <c r="D692" s="257"/>
      <c r="E692" s="257"/>
      <c r="F692" s="257"/>
    </row>
    <row r="693" spans="1:6" ht="50.1" customHeight="1">
      <c r="A693" s="265"/>
      <c r="C693" s="257"/>
      <c r="D693" s="257"/>
      <c r="E693" s="257"/>
      <c r="F693" s="257"/>
    </row>
    <row r="694" spans="1:6" ht="50.1" customHeight="1">
      <c r="A694" s="265"/>
      <c r="C694" s="257"/>
      <c r="D694" s="257"/>
      <c r="E694" s="257"/>
      <c r="F694" s="257"/>
    </row>
    <row r="695" spans="1:6" ht="50.1" customHeight="1">
      <c r="A695" s="265"/>
      <c r="C695" s="257"/>
      <c r="D695" s="257"/>
      <c r="E695" s="257"/>
      <c r="F695" s="257"/>
    </row>
    <row r="696" spans="1:6" ht="50.1" customHeight="1">
      <c r="A696" s="265"/>
      <c r="C696" s="257"/>
      <c r="D696" s="257"/>
      <c r="E696" s="257"/>
      <c r="F696" s="257"/>
    </row>
    <row r="697" spans="1:6" ht="50.1" customHeight="1">
      <c r="A697" s="265"/>
      <c r="C697" s="257"/>
      <c r="D697" s="257"/>
      <c r="E697" s="257"/>
      <c r="F697" s="257"/>
    </row>
    <row r="698" spans="1:6" ht="50.1" customHeight="1">
      <c r="A698" s="265"/>
      <c r="C698" s="257"/>
      <c r="D698" s="257"/>
      <c r="E698" s="257"/>
      <c r="F698" s="257"/>
    </row>
    <row r="699" spans="1:6" ht="50.1" customHeight="1">
      <c r="A699" s="265"/>
      <c r="C699" s="257"/>
      <c r="D699" s="257"/>
      <c r="E699" s="257"/>
      <c r="F699" s="257"/>
    </row>
    <row r="700" spans="1:6" ht="50.1" customHeight="1">
      <c r="A700" s="265"/>
      <c r="C700" s="257"/>
      <c r="D700" s="257"/>
      <c r="E700" s="257"/>
      <c r="F700" s="257"/>
    </row>
    <row r="701" spans="1:6" ht="50.1" customHeight="1">
      <c r="A701" s="265"/>
      <c r="C701" s="257"/>
      <c r="D701" s="257"/>
      <c r="E701" s="257"/>
      <c r="F701" s="257"/>
    </row>
    <row r="702" spans="1:6" ht="50.1" customHeight="1">
      <c r="A702" s="265"/>
      <c r="C702" s="257"/>
      <c r="D702" s="257"/>
      <c r="E702" s="257"/>
      <c r="F702" s="257"/>
    </row>
    <row r="703" spans="1:6" ht="50.1" customHeight="1">
      <c r="A703" s="265"/>
      <c r="C703" s="257"/>
      <c r="D703" s="257"/>
      <c r="E703" s="257"/>
      <c r="F703" s="257"/>
    </row>
    <row r="704" spans="1:6" ht="50.1" customHeight="1">
      <c r="A704" s="265"/>
      <c r="C704" s="257"/>
      <c r="D704" s="257"/>
      <c r="E704" s="257"/>
      <c r="F704" s="257"/>
    </row>
    <row r="705" spans="1:6" ht="50.1" customHeight="1">
      <c r="A705" s="265"/>
      <c r="C705" s="257"/>
      <c r="D705" s="257"/>
      <c r="E705" s="257"/>
      <c r="F705" s="257"/>
    </row>
    <row r="706" spans="1:6" ht="50.1" customHeight="1">
      <c r="A706" s="265"/>
      <c r="C706" s="257"/>
      <c r="D706" s="257"/>
      <c r="E706" s="257"/>
      <c r="F706" s="257"/>
    </row>
    <row r="707" spans="1:6" ht="50.1" customHeight="1">
      <c r="A707" s="265"/>
      <c r="C707" s="257"/>
      <c r="D707" s="257"/>
      <c r="E707" s="257"/>
      <c r="F707" s="257"/>
    </row>
    <row r="708" spans="1:6" ht="50.1" customHeight="1">
      <c r="A708" s="265"/>
      <c r="C708" s="257"/>
      <c r="D708" s="257"/>
      <c r="E708" s="257"/>
      <c r="F708" s="257"/>
    </row>
    <row r="709" spans="1:6" ht="50.1" customHeight="1">
      <c r="A709" s="265"/>
      <c r="C709" s="257"/>
      <c r="D709" s="257"/>
      <c r="E709" s="257"/>
      <c r="F709" s="257"/>
    </row>
    <row r="710" spans="1:6" ht="50.1" customHeight="1">
      <c r="A710" s="265"/>
      <c r="C710" s="257"/>
      <c r="D710" s="257"/>
      <c r="E710" s="257"/>
      <c r="F710" s="257"/>
    </row>
    <row r="711" spans="1:6" ht="50.1" customHeight="1">
      <c r="A711" s="265"/>
      <c r="C711" s="257"/>
      <c r="D711" s="257"/>
      <c r="E711" s="257"/>
      <c r="F711" s="257"/>
    </row>
    <row r="712" spans="1:6" ht="50.1" customHeight="1">
      <c r="A712" s="265"/>
      <c r="C712" s="257"/>
      <c r="D712" s="257"/>
      <c r="E712" s="257"/>
      <c r="F712" s="257"/>
    </row>
    <row r="713" spans="1:6" ht="50.1" customHeight="1">
      <c r="A713" s="265"/>
      <c r="C713" s="257"/>
      <c r="D713" s="257"/>
      <c r="E713" s="257"/>
      <c r="F713" s="257"/>
    </row>
    <row r="714" spans="1:6" ht="50.1" customHeight="1">
      <c r="A714" s="265"/>
      <c r="C714" s="257"/>
      <c r="D714" s="257"/>
      <c r="E714" s="257"/>
      <c r="F714" s="257"/>
    </row>
    <row r="715" spans="1:6" ht="50.1" customHeight="1">
      <c r="A715" s="265"/>
      <c r="C715" s="257"/>
      <c r="D715" s="257"/>
      <c r="E715" s="257"/>
      <c r="F715" s="257"/>
    </row>
    <row r="716" spans="1:6" ht="50.1" customHeight="1">
      <c r="A716" s="265"/>
      <c r="C716" s="257"/>
      <c r="D716" s="257"/>
      <c r="E716" s="257"/>
      <c r="F716" s="257"/>
    </row>
    <row r="717" spans="1:6" ht="50.1" customHeight="1">
      <c r="A717" s="265"/>
      <c r="C717" s="257"/>
      <c r="D717" s="257"/>
      <c r="E717" s="257"/>
      <c r="F717" s="257"/>
    </row>
    <row r="718" spans="1:6" ht="50.1" customHeight="1">
      <c r="A718" s="265"/>
      <c r="C718" s="257"/>
      <c r="D718" s="257"/>
      <c r="E718" s="257"/>
      <c r="F718" s="257"/>
    </row>
    <row r="719" spans="1:6" ht="50.1" customHeight="1">
      <c r="A719" s="265"/>
      <c r="C719" s="257"/>
      <c r="D719" s="257"/>
      <c r="E719" s="257"/>
      <c r="F719" s="257"/>
    </row>
    <row r="720" spans="1:6" ht="50.1" customHeight="1">
      <c r="A720" s="265"/>
      <c r="C720" s="257"/>
      <c r="D720" s="257"/>
      <c r="E720" s="257"/>
      <c r="F720" s="257"/>
    </row>
    <row r="721" spans="1:6" ht="50.1" customHeight="1">
      <c r="A721" s="265"/>
      <c r="C721" s="257"/>
      <c r="D721" s="257"/>
      <c r="E721" s="257"/>
      <c r="F721" s="257"/>
    </row>
    <row r="722" spans="1:6" ht="50.1" customHeight="1">
      <c r="A722" s="265"/>
      <c r="C722" s="257"/>
      <c r="D722" s="257"/>
      <c r="E722" s="257"/>
      <c r="F722" s="257"/>
    </row>
    <row r="723" spans="1:6" ht="50.1" customHeight="1">
      <c r="A723" s="265"/>
      <c r="C723" s="257"/>
      <c r="D723" s="257"/>
      <c r="E723" s="257"/>
      <c r="F723" s="257"/>
    </row>
    <row r="724" spans="1:6" ht="50.1" customHeight="1">
      <c r="A724" s="265"/>
      <c r="C724" s="257"/>
      <c r="D724" s="257"/>
      <c r="E724" s="257"/>
      <c r="F724" s="257"/>
    </row>
    <row r="725" spans="1:6" ht="50.1" customHeight="1">
      <c r="A725" s="265"/>
      <c r="C725" s="257"/>
      <c r="D725" s="257"/>
      <c r="E725" s="257"/>
      <c r="F725" s="257"/>
    </row>
    <row r="726" spans="1:6" ht="50.1" customHeight="1">
      <c r="A726" s="265"/>
      <c r="C726" s="257"/>
      <c r="D726" s="257"/>
      <c r="E726" s="257"/>
      <c r="F726" s="257"/>
    </row>
    <row r="727" spans="1:6" ht="50.1" customHeight="1">
      <c r="A727" s="265"/>
      <c r="C727" s="257"/>
      <c r="D727" s="257"/>
      <c r="E727" s="257"/>
      <c r="F727" s="257"/>
    </row>
    <row r="728" spans="1:6" ht="50.1" customHeight="1">
      <c r="A728" s="265"/>
      <c r="C728" s="257"/>
      <c r="D728" s="257"/>
      <c r="E728" s="257"/>
      <c r="F728" s="257"/>
    </row>
    <row r="729" spans="1:6" ht="50.1" customHeight="1">
      <c r="A729" s="265"/>
      <c r="C729" s="257"/>
      <c r="D729" s="257"/>
      <c r="E729" s="257"/>
      <c r="F729" s="257"/>
    </row>
    <row r="730" spans="1:6" ht="50.1" customHeight="1">
      <c r="A730" s="265"/>
      <c r="C730" s="257"/>
      <c r="D730" s="257"/>
      <c r="E730" s="257"/>
      <c r="F730" s="257"/>
    </row>
    <row r="731" spans="1:6" ht="50.1" customHeight="1">
      <c r="A731" s="265"/>
      <c r="C731" s="257"/>
      <c r="D731" s="257"/>
      <c r="E731" s="257"/>
      <c r="F731" s="257"/>
    </row>
    <row r="732" spans="1:6" ht="50.1" customHeight="1">
      <c r="A732" s="265"/>
      <c r="C732" s="257"/>
      <c r="D732" s="257"/>
      <c r="E732" s="257"/>
      <c r="F732" s="257"/>
    </row>
    <row r="733" spans="1:6" ht="50.1" customHeight="1">
      <c r="A733" s="265"/>
      <c r="C733" s="257"/>
      <c r="D733" s="257"/>
      <c r="E733" s="257"/>
      <c r="F733" s="257"/>
    </row>
    <row r="734" spans="1:6" ht="50.1" customHeight="1">
      <c r="A734" s="265"/>
      <c r="C734" s="257"/>
      <c r="D734" s="257"/>
      <c r="E734" s="257"/>
      <c r="F734" s="257"/>
    </row>
    <row r="735" spans="1:6" ht="50.1" customHeight="1">
      <c r="A735" s="265"/>
      <c r="C735" s="257"/>
      <c r="D735" s="257"/>
      <c r="E735" s="257"/>
      <c r="F735" s="257"/>
    </row>
    <row r="736" spans="1:6" ht="50.1" customHeight="1">
      <c r="A736" s="265"/>
      <c r="C736" s="257"/>
      <c r="D736" s="257"/>
      <c r="E736" s="257"/>
      <c r="F736" s="257"/>
    </row>
    <row r="737" spans="1:6" ht="50.1" customHeight="1">
      <c r="A737" s="265"/>
      <c r="C737" s="257"/>
      <c r="D737" s="257"/>
      <c r="E737" s="257"/>
      <c r="F737" s="257"/>
    </row>
    <row r="738" spans="1:6" ht="50.1" customHeight="1">
      <c r="A738" s="265"/>
      <c r="C738" s="257"/>
      <c r="D738" s="257"/>
      <c r="E738" s="257"/>
      <c r="F738" s="257"/>
    </row>
    <row r="739" spans="1:6" ht="50.1" customHeight="1">
      <c r="A739" s="265"/>
      <c r="C739" s="257"/>
      <c r="D739" s="257"/>
      <c r="E739" s="257"/>
      <c r="F739" s="257"/>
    </row>
    <row r="740" spans="1:6" ht="50.1" customHeight="1">
      <c r="A740" s="265"/>
      <c r="C740" s="257"/>
      <c r="D740" s="257"/>
      <c r="E740" s="257"/>
      <c r="F740" s="257"/>
    </row>
    <row r="741" spans="1:6" ht="50.1" customHeight="1">
      <c r="A741" s="265"/>
      <c r="C741" s="257"/>
      <c r="D741" s="257"/>
      <c r="E741" s="257"/>
      <c r="F741" s="257"/>
    </row>
    <row r="742" spans="1:6" ht="50.1" customHeight="1">
      <c r="A742" s="265"/>
      <c r="C742" s="257"/>
      <c r="D742" s="257"/>
      <c r="E742" s="257"/>
      <c r="F742" s="257"/>
    </row>
    <row r="743" spans="1:6" ht="50.1" customHeight="1">
      <c r="A743" s="265"/>
      <c r="C743" s="257"/>
      <c r="D743" s="257"/>
      <c r="E743" s="257"/>
      <c r="F743" s="257"/>
    </row>
    <row r="744" spans="1:6" ht="50.1" customHeight="1">
      <c r="A744" s="265"/>
      <c r="C744" s="257"/>
      <c r="D744" s="257"/>
      <c r="E744" s="257"/>
      <c r="F744" s="257"/>
    </row>
    <row r="745" spans="1:6" ht="50.1" customHeight="1">
      <c r="A745" s="265"/>
      <c r="C745" s="257"/>
      <c r="D745" s="257"/>
      <c r="E745" s="257"/>
      <c r="F745" s="257"/>
    </row>
    <row r="746" spans="1:6" ht="50.1" customHeight="1">
      <c r="A746" s="265"/>
      <c r="C746" s="257"/>
      <c r="D746" s="257"/>
      <c r="E746" s="257"/>
      <c r="F746" s="257"/>
    </row>
    <row r="747" spans="1:6" ht="50.1" customHeight="1">
      <c r="A747" s="265"/>
      <c r="C747" s="257"/>
      <c r="D747" s="257"/>
      <c r="E747" s="257"/>
      <c r="F747" s="257"/>
    </row>
    <row r="748" spans="1:6" ht="50.1" customHeight="1">
      <c r="A748" s="265"/>
      <c r="C748" s="257"/>
      <c r="D748" s="257"/>
      <c r="E748" s="257"/>
      <c r="F748" s="257"/>
    </row>
    <row r="749" spans="1:6" ht="50.1" customHeight="1">
      <c r="A749" s="265"/>
      <c r="C749" s="257"/>
      <c r="D749" s="257"/>
      <c r="E749" s="257"/>
      <c r="F749" s="257"/>
    </row>
    <row r="750" spans="1:6" ht="50.1" customHeight="1">
      <c r="A750" s="265"/>
      <c r="C750" s="257"/>
      <c r="D750" s="257"/>
      <c r="E750" s="257"/>
      <c r="F750" s="257"/>
    </row>
    <row r="751" spans="1:6" ht="50.1" customHeight="1">
      <c r="A751" s="265"/>
      <c r="C751" s="257"/>
      <c r="D751" s="257"/>
      <c r="E751" s="257"/>
      <c r="F751" s="257"/>
    </row>
    <row r="752" spans="1:6" ht="50.1" customHeight="1">
      <c r="A752" s="265"/>
      <c r="C752" s="257"/>
      <c r="D752" s="257"/>
      <c r="E752" s="257"/>
      <c r="F752" s="257"/>
    </row>
    <row r="753" spans="1:6" ht="50.1" customHeight="1">
      <c r="A753" s="265"/>
      <c r="C753" s="257"/>
      <c r="D753" s="257"/>
      <c r="E753" s="257"/>
      <c r="F753" s="257"/>
    </row>
    <row r="754" spans="1:6" ht="50.1" customHeight="1">
      <c r="A754" s="265"/>
      <c r="C754" s="257"/>
      <c r="D754" s="257"/>
      <c r="E754" s="257"/>
      <c r="F754" s="257"/>
    </row>
    <row r="755" spans="1:6" ht="50.1" customHeight="1">
      <c r="A755" s="265"/>
      <c r="C755" s="257"/>
      <c r="D755" s="257"/>
      <c r="E755" s="257"/>
      <c r="F755" s="257"/>
    </row>
    <row r="756" spans="1:6" ht="50.1" customHeight="1">
      <c r="A756" s="265"/>
      <c r="C756" s="257"/>
      <c r="D756" s="257"/>
      <c r="E756" s="257"/>
      <c r="F756" s="257"/>
    </row>
    <row r="757" spans="1:6" ht="50.1" customHeight="1">
      <c r="A757" s="265"/>
      <c r="C757" s="257"/>
      <c r="D757" s="257"/>
      <c r="E757" s="257"/>
      <c r="F757" s="257"/>
    </row>
    <row r="758" spans="1:6" ht="50.1" customHeight="1">
      <c r="A758" s="265"/>
      <c r="C758" s="257"/>
      <c r="D758" s="257"/>
      <c r="E758" s="257"/>
      <c r="F758" s="257"/>
    </row>
    <row r="759" spans="1:6" ht="50.1" customHeight="1">
      <c r="A759" s="265"/>
      <c r="C759" s="257"/>
      <c r="D759" s="257"/>
      <c r="E759" s="257"/>
      <c r="F759" s="257"/>
    </row>
    <row r="760" spans="1:6" ht="50.1" customHeight="1">
      <c r="A760" s="265"/>
      <c r="C760" s="257"/>
      <c r="D760" s="257"/>
      <c r="E760" s="257"/>
      <c r="F760" s="257"/>
    </row>
    <row r="761" spans="1:6" ht="50.1" customHeight="1">
      <c r="A761" s="265"/>
      <c r="C761" s="257"/>
      <c r="D761" s="257"/>
      <c r="E761" s="257"/>
      <c r="F761" s="257"/>
    </row>
    <row r="762" spans="1:6" ht="50.1" customHeight="1">
      <c r="A762" s="265"/>
      <c r="C762" s="257"/>
      <c r="D762" s="257"/>
      <c r="E762" s="257"/>
      <c r="F762" s="257"/>
    </row>
    <row r="763" spans="1:6" ht="50.1" customHeight="1">
      <c r="A763" s="265"/>
      <c r="C763" s="257"/>
      <c r="D763" s="257"/>
      <c r="E763" s="257"/>
      <c r="F763" s="257"/>
    </row>
    <row r="764" spans="1:6" ht="50.1" customHeight="1">
      <c r="A764" s="265"/>
      <c r="C764" s="257"/>
      <c r="D764" s="257"/>
      <c r="E764" s="257"/>
      <c r="F764" s="257"/>
    </row>
    <row r="765" spans="1:6" ht="50.1" customHeight="1">
      <c r="A765" s="265"/>
      <c r="C765" s="257"/>
      <c r="D765" s="257"/>
      <c r="E765" s="257"/>
      <c r="F765" s="257"/>
    </row>
    <row r="766" spans="1:6" ht="50.1" customHeight="1">
      <c r="A766" s="265"/>
      <c r="C766" s="257"/>
      <c r="D766" s="257"/>
      <c r="E766" s="257"/>
      <c r="F766" s="257"/>
    </row>
    <row r="767" spans="1:6" ht="50.1" customHeight="1">
      <c r="A767" s="265"/>
      <c r="C767" s="257"/>
      <c r="D767" s="257"/>
      <c r="E767" s="257"/>
      <c r="F767" s="257"/>
    </row>
    <row r="768" spans="1:6" ht="50.1" customHeight="1">
      <c r="A768" s="265"/>
      <c r="C768" s="257"/>
      <c r="D768" s="257"/>
      <c r="E768" s="257"/>
      <c r="F768" s="257"/>
    </row>
    <row r="769" spans="1:6" ht="50.1" customHeight="1">
      <c r="A769" s="265"/>
      <c r="C769" s="257"/>
      <c r="D769" s="257"/>
      <c r="E769" s="257"/>
      <c r="F769" s="257"/>
    </row>
    <row r="770" spans="1:6" ht="50.1" customHeight="1">
      <c r="A770" s="265"/>
      <c r="C770" s="257"/>
      <c r="D770" s="257"/>
      <c r="E770" s="257"/>
      <c r="F770" s="257"/>
    </row>
    <row r="771" spans="1:6" ht="50.1" customHeight="1">
      <c r="A771" s="265"/>
      <c r="C771" s="257"/>
      <c r="D771" s="257"/>
      <c r="E771" s="257"/>
      <c r="F771" s="257"/>
    </row>
    <row r="772" spans="1:6" ht="50.1" customHeight="1">
      <c r="A772" s="265"/>
      <c r="C772" s="257"/>
      <c r="D772" s="257"/>
      <c r="E772" s="257"/>
      <c r="F772" s="257"/>
    </row>
    <row r="773" spans="1:6" ht="50.1" customHeight="1">
      <c r="A773" s="265"/>
      <c r="C773" s="257"/>
      <c r="D773" s="257"/>
      <c r="E773" s="257"/>
      <c r="F773" s="257"/>
    </row>
    <row r="774" spans="1:6" ht="50.1" customHeight="1">
      <c r="A774" s="265"/>
      <c r="C774" s="257"/>
      <c r="D774" s="257"/>
      <c r="E774" s="257"/>
      <c r="F774" s="257"/>
    </row>
    <row r="775" spans="1:6" ht="50.1" customHeight="1">
      <c r="A775" s="265"/>
      <c r="C775" s="257"/>
      <c r="D775" s="257"/>
      <c r="E775" s="257"/>
      <c r="F775" s="257"/>
    </row>
    <row r="776" spans="1:6" ht="50.1" customHeight="1">
      <c r="A776" s="265"/>
      <c r="C776" s="257"/>
      <c r="D776" s="257"/>
      <c r="E776" s="257"/>
      <c r="F776" s="257"/>
    </row>
    <row r="777" spans="1:6" ht="50.1" customHeight="1">
      <c r="A777" s="265"/>
      <c r="C777" s="257"/>
      <c r="D777" s="257"/>
      <c r="E777" s="257"/>
      <c r="F777" s="257"/>
    </row>
    <row r="778" spans="1:6" ht="50.1" customHeight="1">
      <c r="A778" s="265"/>
      <c r="C778" s="257"/>
      <c r="D778" s="257"/>
      <c r="E778" s="257"/>
      <c r="F778" s="257"/>
    </row>
    <row r="779" spans="1:6" ht="50.1" customHeight="1">
      <c r="A779" s="265"/>
      <c r="C779" s="257"/>
      <c r="D779" s="257"/>
      <c r="E779" s="257"/>
      <c r="F779" s="257"/>
    </row>
    <row r="780" spans="1:6" ht="50.1" customHeight="1">
      <c r="A780" s="265"/>
      <c r="C780" s="257"/>
      <c r="D780" s="257"/>
      <c r="E780" s="257"/>
      <c r="F780" s="257"/>
    </row>
    <row r="781" spans="1:6" ht="50.1" customHeight="1">
      <c r="A781" s="265"/>
      <c r="C781" s="257"/>
      <c r="D781" s="257"/>
      <c r="E781" s="257"/>
      <c r="F781" s="257"/>
    </row>
    <row r="782" spans="1:6" ht="50.1" customHeight="1">
      <c r="A782" s="265"/>
      <c r="C782" s="257"/>
      <c r="D782" s="257"/>
      <c r="E782" s="257"/>
      <c r="F782" s="257"/>
    </row>
    <row r="783" spans="1:6" ht="50.1" customHeight="1">
      <c r="A783" s="265"/>
      <c r="C783" s="257"/>
      <c r="D783" s="257"/>
      <c r="E783" s="257"/>
      <c r="F783" s="257"/>
    </row>
    <row r="784" spans="1:6" ht="50.1" customHeight="1">
      <c r="A784" s="265"/>
      <c r="C784" s="257"/>
      <c r="D784" s="257"/>
      <c r="E784" s="257"/>
      <c r="F784" s="257"/>
    </row>
    <row r="785" spans="1:6" ht="50.1" customHeight="1">
      <c r="A785" s="265"/>
      <c r="C785" s="257"/>
      <c r="D785" s="257"/>
      <c r="E785" s="257"/>
      <c r="F785" s="257"/>
    </row>
    <row r="786" spans="1:6" ht="50.1" customHeight="1">
      <c r="A786" s="265"/>
      <c r="C786" s="257"/>
      <c r="D786" s="257"/>
      <c r="E786" s="257"/>
      <c r="F786" s="257"/>
    </row>
    <row r="787" spans="1:6" ht="50.1" customHeight="1">
      <c r="A787" s="265"/>
      <c r="C787" s="257"/>
      <c r="D787" s="257"/>
      <c r="E787" s="257"/>
      <c r="F787" s="257"/>
    </row>
    <row r="788" spans="1:6" ht="50.1" customHeight="1">
      <c r="A788" s="265"/>
      <c r="C788" s="257"/>
      <c r="D788" s="257"/>
      <c r="E788" s="257"/>
      <c r="F788" s="257"/>
    </row>
    <row r="789" spans="1:6" ht="50.1" customHeight="1">
      <c r="A789" s="265"/>
      <c r="C789" s="257"/>
      <c r="D789" s="257"/>
      <c r="E789" s="257"/>
      <c r="F789" s="257"/>
    </row>
    <row r="790" spans="1:6" ht="50.1" customHeight="1">
      <c r="A790" s="265"/>
      <c r="C790" s="257"/>
      <c r="D790" s="257"/>
      <c r="E790" s="257"/>
      <c r="F790" s="257"/>
    </row>
    <row r="791" spans="1:6" ht="50.1" customHeight="1">
      <c r="A791" s="265"/>
      <c r="C791" s="257"/>
      <c r="D791" s="257"/>
      <c r="E791" s="257"/>
      <c r="F791" s="257"/>
    </row>
    <row r="792" spans="1:6" ht="50.1" customHeight="1">
      <c r="A792" s="265"/>
      <c r="C792" s="257"/>
      <c r="D792" s="257"/>
      <c r="E792" s="257"/>
      <c r="F792" s="257"/>
    </row>
    <row r="793" spans="1:6" ht="50.1" customHeight="1">
      <c r="A793" s="265"/>
      <c r="C793" s="257"/>
      <c r="D793" s="257"/>
      <c r="E793" s="257"/>
      <c r="F793" s="257"/>
    </row>
    <row r="794" spans="1:6" ht="50.1" customHeight="1">
      <c r="A794" s="265"/>
      <c r="C794" s="257"/>
      <c r="D794" s="257"/>
      <c r="E794" s="257"/>
      <c r="F794" s="257"/>
    </row>
    <row r="795" spans="1:6" ht="50.1" customHeight="1">
      <c r="A795" s="265"/>
      <c r="C795" s="257"/>
      <c r="D795" s="257"/>
      <c r="E795" s="257"/>
      <c r="F795" s="257"/>
    </row>
    <row r="796" spans="1:6" ht="50.1" customHeight="1">
      <c r="A796" s="265"/>
      <c r="C796" s="257"/>
      <c r="D796" s="257"/>
      <c r="E796" s="257"/>
      <c r="F796" s="257"/>
    </row>
    <row r="797" spans="1:6" ht="50.1" customHeight="1">
      <c r="A797" s="265"/>
      <c r="C797" s="257"/>
      <c r="D797" s="257"/>
      <c r="E797" s="257"/>
      <c r="F797" s="257"/>
    </row>
    <row r="798" spans="1:6" ht="50.1" customHeight="1">
      <c r="A798" s="265"/>
      <c r="C798" s="257"/>
      <c r="D798" s="257"/>
      <c r="E798" s="257"/>
      <c r="F798" s="257"/>
    </row>
    <row r="799" spans="1:6" ht="50.1" customHeight="1">
      <c r="A799" s="265"/>
      <c r="C799" s="257"/>
      <c r="D799" s="257"/>
      <c r="E799" s="257"/>
      <c r="F799" s="257"/>
    </row>
    <row r="800" spans="1:6" ht="50.1" customHeight="1">
      <c r="A800" s="265"/>
      <c r="C800" s="257"/>
      <c r="D800" s="257"/>
      <c r="E800" s="257"/>
      <c r="F800" s="257"/>
    </row>
    <row r="801" spans="1:6" ht="50.1" customHeight="1">
      <c r="A801" s="265"/>
      <c r="C801" s="257"/>
      <c r="D801" s="257"/>
      <c r="E801" s="257"/>
      <c r="F801" s="257"/>
    </row>
    <row r="802" spans="1:6" ht="50.1" customHeight="1">
      <c r="A802" s="265"/>
      <c r="C802" s="257"/>
      <c r="D802" s="257"/>
      <c r="E802" s="257"/>
      <c r="F802" s="257"/>
    </row>
    <row r="803" spans="1:6" ht="50.1" customHeight="1">
      <c r="A803" s="265"/>
      <c r="C803" s="257"/>
      <c r="D803" s="257"/>
      <c r="E803" s="257"/>
      <c r="F803" s="257"/>
    </row>
    <row r="804" spans="1:6" ht="50.1" customHeight="1">
      <c r="A804" s="265"/>
      <c r="C804" s="257"/>
      <c r="D804" s="257"/>
      <c r="E804" s="257"/>
      <c r="F804" s="257"/>
    </row>
    <row r="805" spans="1:6" ht="50.1" customHeight="1">
      <c r="A805" s="265"/>
      <c r="C805" s="257"/>
      <c r="D805" s="257"/>
      <c r="E805" s="257"/>
      <c r="F805" s="257"/>
    </row>
    <row r="806" spans="1:6" ht="50.1" customHeight="1">
      <c r="A806" s="265"/>
      <c r="C806" s="257"/>
      <c r="D806" s="257"/>
      <c r="E806" s="257"/>
      <c r="F806" s="257"/>
    </row>
    <row r="807" spans="1:6" ht="50.1" customHeight="1">
      <c r="A807" s="265"/>
      <c r="C807" s="257"/>
      <c r="D807" s="257"/>
      <c r="E807" s="257"/>
      <c r="F807" s="257"/>
    </row>
    <row r="808" spans="1:6" ht="50.1" customHeight="1">
      <c r="A808" s="265"/>
      <c r="C808" s="257"/>
      <c r="D808" s="257"/>
      <c r="E808" s="257"/>
      <c r="F808" s="257"/>
    </row>
    <row r="809" spans="1:6" ht="50.1" customHeight="1">
      <c r="A809" s="265"/>
      <c r="C809" s="257"/>
      <c r="D809" s="257"/>
      <c r="E809" s="257"/>
      <c r="F809" s="257"/>
    </row>
    <row r="810" spans="1:6" ht="50.1" customHeight="1">
      <c r="A810" s="265"/>
      <c r="C810" s="257"/>
      <c r="D810" s="257"/>
      <c r="E810" s="257"/>
      <c r="F810" s="257"/>
    </row>
    <row r="811" spans="1:6" ht="50.1" customHeight="1">
      <c r="A811" s="265"/>
      <c r="C811" s="257"/>
      <c r="D811" s="257"/>
      <c r="E811" s="257"/>
      <c r="F811" s="257"/>
    </row>
    <row r="812" spans="1:6" ht="50.1" customHeight="1">
      <c r="A812" s="265"/>
      <c r="C812" s="257"/>
      <c r="D812" s="257"/>
      <c r="E812" s="257"/>
      <c r="F812" s="257"/>
    </row>
    <row r="813" spans="1:6" ht="50.1" customHeight="1">
      <c r="A813" s="265"/>
      <c r="C813" s="257"/>
      <c r="D813" s="257"/>
      <c r="E813" s="257"/>
      <c r="F813" s="257"/>
    </row>
    <row r="814" spans="1:6" ht="50.1" customHeight="1">
      <c r="A814" s="265"/>
      <c r="C814" s="257"/>
      <c r="D814" s="257"/>
      <c r="E814" s="257"/>
      <c r="F814" s="257"/>
    </row>
    <row r="815" spans="1:6" ht="50.1" customHeight="1">
      <c r="A815" s="265"/>
      <c r="C815" s="257"/>
      <c r="D815" s="257"/>
      <c r="E815" s="257"/>
      <c r="F815" s="257"/>
    </row>
    <row r="816" spans="1:6" ht="50.1" customHeight="1">
      <c r="A816" s="265"/>
      <c r="C816" s="257"/>
      <c r="D816" s="257"/>
      <c r="E816" s="257"/>
      <c r="F816" s="257"/>
    </row>
    <row r="817" spans="1:6" ht="50.1" customHeight="1">
      <c r="A817" s="265"/>
      <c r="C817" s="257"/>
      <c r="D817" s="257"/>
      <c r="E817" s="257"/>
      <c r="F817" s="257"/>
    </row>
    <row r="818" spans="1:6" ht="50.1" customHeight="1">
      <c r="A818" s="265"/>
      <c r="C818" s="257"/>
      <c r="D818" s="257"/>
      <c r="E818" s="257"/>
      <c r="F818" s="257"/>
    </row>
    <row r="819" spans="1:6" ht="50.1" customHeight="1">
      <c r="A819" s="265"/>
      <c r="C819" s="257"/>
      <c r="D819" s="257"/>
      <c r="E819" s="257"/>
      <c r="F819" s="257"/>
    </row>
    <row r="820" spans="1:6" ht="50.1" customHeight="1">
      <c r="A820" s="265"/>
      <c r="C820" s="257"/>
      <c r="D820" s="257"/>
      <c r="E820" s="257"/>
      <c r="F820" s="257"/>
    </row>
    <row r="821" spans="1:6" ht="50.1" customHeight="1">
      <c r="A821" s="265"/>
      <c r="C821" s="257"/>
      <c r="D821" s="257"/>
      <c r="E821" s="257"/>
      <c r="F821" s="257"/>
    </row>
    <row r="822" spans="1:6" ht="50.1" customHeight="1">
      <c r="A822" s="265"/>
      <c r="C822" s="257"/>
      <c r="D822" s="257"/>
      <c r="E822" s="257"/>
      <c r="F822" s="257"/>
    </row>
    <row r="823" spans="1:6" ht="50.1" customHeight="1">
      <c r="A823" s="265"/>
      <c r="C823" s="257"/>
      <c r="D823" s="257"/>
      <c r="E823" s="257"/>
      <c r="F823" s="257"/>
    </row>
    <row r="824" spans="1:6" ht="50.1" customHeight="1">
      <c r="A824" s="265"/>
      <c r="C824" s="257"/>
      <c r="D824" s="257"/>
      <c r="E824" s="257"/>
      <c r="F824" s="257"/>
    </row>
    <row r="825" spans="1:6" ht="50.1" customHeight="1">
      <c r="A825" s="265"/>
      <c r="C825" s="257"/>
      <c r="D825" s="257"/>
      <c r="E825" s="257"/>
      <c r="F825" s="257"/>
    </row>
    <row r="826" spans="1:6" ht="50.1" customHeight="1">
      <c r="A826" s="265"/>
      <c r="C826" s="257"/>
      <c r="D826" s="257"/>
      <c r="E826" s="257"/>
      <c r="F826" s="257"/>
    </row>
    <row r="827" spans="1:6" ht="50.1" customHeight="1">
      <c r="A827" s="265"/>
      <c r="C827" s="257"/>
      <c r="D827" s="257"/>
      <c r="E827" s="257"/>
      <c r="F827" s="257"/>
    </row>
    <row r="828" spans="1:6" ht="50.1" customHeight="1">
      <c r="A828" s="265"/>
      <c r="C828" s="257"/>
      <c r="D828" s="257"/>
      <c r="E828" s="257"/>
      <c r="F828" s="257"/>
    </row>
    <row r="829" spans="1:6" ht="50.1" customHeight="1">
      <c r="A829" s="265"/>
      <c r="C829" s="257"/>
      <c r="D829" s="257"/>
      <c r="E829" s="257"/>
      <c r="F829" s="257"/>
    </row>
    <row r="830" spans="1:6" ht="50.1" customHeight="1">
      <c r="A830" s="265"/>
      <c r="C830" s="257"/>
      <c r="D830" s="257"/>
      <c r="E830" s="257"/>
      <c r="F830" s="257"/>
    </row>
    <row r="831" spans="1:6" ht="50.1" customHeight="1">
      <c r="A831" s="265"/>
      <c r="C831" s="257"/>
      <c r="D831" s="257"/>
      <c r="E831" s="257"/>
      <c r="F831" s="257"/>
    </row>
    <row r="832" spans="1:6" ht="50.1" customHeight="1">
      <c r="A832" s="265"/>
      <c r="C832" s="257"/>
      <c r="D832" s="257"/>
      <c r="E832" s="257"/>
      <c r="F832" s="257"/>
    </row>
    <row r="833" spans="1:6" ht="50.1" customHeight="1">
      <c r="A833" s="265"/>
      <c r="C833" s="257"/>
      <c r="D833" s="257"/>
      <c r="E833" s="257"/>
      <c r="F833" s="257"/>
    </row>
    <row r="834" spans="1:6" ht="50.1" customHeight="1">
      <c r="A834" s="265"/>
      <c r="C834" s="257"/>
      <c r="D834" s="257"/>
      <c r="E834" s="257"/>
      <c r="F834" s="257"/>
    </row>
    <row r="835" spans="1:6" ht="50.1" customHeight="1">
      <c r="A835" s="265"/>
      <c r="C835" s="257"/>
      <c r="D835" s="257"/>
      <c r="E835" s="257"/>
      <c r="F835" s="257"/>
    </row>
    <row r="836" spans="1:6" ht="50.1" customHeight="1">
      <c r="A836" s="265"/>
      <c r="C836" s="257"/>
      <c r="D836" s="257"/>
      <c r="E836" s="257"/>
      <c r="F836" s="257"/>
    </row>
    <row r="837" spans="1:6" ht="50.1" customHeight="1">
      <c r="A837" s="265"/>
      <c r="C837" s="257"/>
      <c r="D837" s="257"/>
      <c r="E837" s="257"/>
      <c r="F837" s="257"/>
    </row>
    <row r="838" spans="1:6" ht="50.1" customHeight="1">
      <c r="A838" s="265"/>
      <c r="C838" s="257"/>
      <c r="D838" s="257"/>
      <c r="E838" s="257"/>
      <c r="F838" s="257"/>
    </row>
    <row r="839" spans="1:6" ht="50.1" customHeight="1">
      <c r="A839" s="265"/>
      <c r="C839" s="257"/>
      <c r="D839" s="257"/>
      <c r="E839" s="257"/>
      <c r="F839" s="257"/>
    </row>
    <row r="840" spans="1:6" ht="50.1" customHeight="1">
      <c r="A840" s="265"/>
      <c r="C840" s="257"/>
      <c r="D840" s="257"/>
      <c r="E840" s="257"/>
      <c r="F840" s="257"/>
    </row>
    <row r="841" spans="1:6" ht="50.1" customHeight="1">
      <c r="A841" s="265"/>
      <c r="C841" s="257"/>
      <c r="D841" s="257"/>
      <c r="E841" s="257"/>
      <c r="F841" s="257"/>
    </row>
    <row r="842" spans="1:6" ht="50.1" customHeight="1">
      <c r="A842" s="265"/>
      <c r="C842" s="257"/>
      <c r="D842" s="257"/>
      <c r="E842" s="257"/>
      <c r="F842" s="257"/>
    </row>
    <row r="843" spans="1:6" ht="50.1" customHeight="1">
      <c r="A843" s="265"/>
      <c r="C843" s="257"/>
      <c r="D843" s="257"/>
      <c r="E843" s="257"/>
      <c r="F843" s="257"/>
    </row>
    <row r="844" spans="1:6" ht="50.1" customHeight="1">
      <c r="A844" s="265"/>
      <c r="C844" s="257"/>
      <c r="D844" s="257"/>
      <c r="E844" s="257"/>
      <c r="F844" s="257"/>
    </row>
    <row r="845" spans="1:6" ht="50.1" customHeight="1">
      <c r="A845" s="265"/>
      <c r="C845" s="257"/>
      <c r="D845" s="257"/>
      <c r="E845" s="257"/>
      <c r="F845" s="257"/>
    </row>
    <row r="846" spans="1:6" ht="50.1" customHeight="1">
      <c r="A846" s="265"/>
      <c r="C846" s="257"/>
      <c r="D846" s="257"/>
      <c r="E846" s="257"/>
      <c r="F846" s="257"/>
    </row>
    <row r="847" spans="1:6" ht="50.1" customHeight="1">
      <c r="A847" s="265"/>
      <c r="C847" s="257"/>
      <c r="D847" s="257"/>
      <c r="E847" s="257"/>
      <c r="F847" s="257"/>
    </row>
    <row r="848" spans="1:6" ht="50.1" customHeight="1">
      <c r="A848" s="265"/>
      <c r="C848" s="257"/>
      <c r="D848" s="257"/>
      <c r="E848" s="257"/>
      <c r="F848" s="257"/>
    </row>
    <row r="849" spans="1:6" ht="50.1" customHeight="1">
      <c r="A849" s="265"/>
      <c r="C849" s="257"/>
      <c r="D849" s="257"/>
      <c r="E849" s="257"/>
      <c r="F849" s="257"/>
    </row>
    <row r="850" spans="1:6" ht="50.1" customHeight="1">
      <c r="A850" s="265"/>
      <c r="C850" s="257"/>
      <c r="D850" s="257"/>
      <c r="E850" s="257"/>
      <c r="F850" s="257"/>
    </row>
    <row r="851" spans="1:6" ht="50.1" customHeight="1">
      <c r="A851" s="265"/>
      <c r="C851" s="257"/>
      <c r="D851" s="257"/>
      <c r="E851" s="257"/>
      <c r="F851" s="257"/>
    </row>
    <row r="852" spans="1:6" ht="50.1" customHeight="1">
      <c r="A852" s="265"/>
      <c r="C852" s="257"/>
      <c r="D852" s="257"/>
      <c r="E852" s="257"/>
      <c r="F852" s="257"/>
    </row>
    <row r="853" spans="1:6" ht="50.1" customHeight="1">
      <c r="A853" s="265"/>
      <c r="C853" s="257"/>
      <c r="D853" s="257"/>
      <c r="E853" s="257"/>
      <c r="F853" s="257"/>
    </row>
    <row r="854" spans="1:6" ht="50.1" customHeight="1">
      <c r="A854" s="265"/>
      <c r="C854" s="257"/>
      <c r="D854" s="257"/>
      <c r="E854" s="257"/>
      <c r="F854" s="257"/>
    </row>
    <row r="855" spans="1:6" ht="50.1" customHeight="1">
      <c r="A855" s="265"/>
      <c r="C855" s="257"/>
      <c r="D855" s="257"/>
      <c r="E855" s="257"/>
      <c r="F855" s="257"/>
    </row>
    <row r="856" spans="1:6" ht="50.1" customHeight="1">
      <c r="A856" s="265"/>
      <c r="C856" s="257"/>
      <c r="D856" s="257"/>
      <c r="E856" s="257"/>
      <c r="F856" s="257"/>
    </row>
    <row r="857" spans="1:6" ht="50.1" customHeight="1">
      <c r="A857" s="265"/>
      <c r="C857" s="257"/>
      <c r="D857" s="257"/>
      <c r="E857" s="257"/>
      <c r="F857" s="257"/>
    </row>
    <row r="858" spans="1:6" ht="50.1" customHeight="1">
      <c r="A858" s="265"/>
      <c r="C858" s="257"/>
      <c r="D858" s="257"/>
      <c r="E858" s="257"/>
      <c r="F858" s="257"/>
    </row>
    <row r="859" spans="1:6" ht="50.1" customHeight="1">
      <c r="A859" s="265"/>
      <c r="C859" s="257"/>
      <c r="D859" s="257"/>
      <c r="E859" s="257"/>
      <c r="F859" s="257"/>
    </row>
    <row r="860" spans="1:6" ht="50.1" customHeight="1">
      <c r="A860" s="265"/>
      <c r="C860" s="257"/>
      <c r="D860" s="257"/>
      <c r="E860" s="257"/>
      <c r="F860" s="257"/>
    </row>
    <row r="861" spans="1:6" ht="50.1" customHeight="1">
      <c r="A861" s="265"/>
      <c r="C861" s="257"/>
      <c r="D861" s="257"/>
      <c r="E861" s="257"/>
      <c r="F861" s="257"/>
    </row>
    <row r="862" spans="1:6" ht="50.1" customHeight="1">
      <c r="A862" s="265"/>
      <c r="C862" s="257"/>
      <c r="D862" s="257"/>
      <c r="E862" s="257"/>
      <c r="F862" s="257"/>
    </row>
    <row r="863" spans="1:6" ht="50.1" customHeight="1">
      <c r="A863" s="265"/>
      <c r="C863" s="257"/>
      <c r="D863" s="257"/>
      <c r="E863" s="257"/>
      <c r="F863" s="257"/>
    </row>
    <row r="864" spans="1:6" ht="50.1" customHeight="1">
      <c r="A864" s="265"/>
      <c r="C864" s="257"/>
      <c r="D864" s="257"/>
      <c r="E864" s="257"/>
      <c r="F864" s="257"/>
    </row>
    <row r="865" spans="1:6" ht="50.1" customHeight="1">
      <c r="A865" s="265"/>
      <c r="C865" s="257"/>
      <c r="D865" s="257"/>
      <c r="E865" s="257"/>
      <c r="F865" s="257"/>
    </row>
    <row r="866" spans="1:6" ht="50.1" customHeight="1">
      <c r="A866" s="265"/>
      <c r="C866" s="257"/>
      <c r="D866" s="257"/>
      <c r="E866" s="257"/>
      <c r="F866" s="257"/>
    </row>
    <row r="867" spans="1:6" ht="50.1" customHeight="1">
      <c r="A867" s="265"/>
      <c r="C867" s="257"/>
      <c r="D867" s="257"/>
      <c r="E867" s="257"/>
      <c r="F867" s="257"/>
    </row>
    <row r="868" spans="1:6" ht="50.1" customHeight="1">
      <c r="A868" s="265"/>
      <c r="C868" s="257"/>
      <c r="D868" s="257"/>
      <c r="E868" s="257"/>
      <c r="F868" s="257"/>
    </row>
    <row r="869" spans="1:6" ht="50.1" customHeight="1">
      <c r="A869" s="265"/>
      <c r="C869" s="257"/>
      <c r="D869" s="257"/>
      <c r="E869" s="257"/>
      <c r="F869" s="257"/>
    </row>
    <row r="870" spans="1:6" ht="50.1" customHeight="1">
      <c r="A870" s="265"/>
      <c r="C870" s="257"/>
      <c r="D870" s="257"/>
      <c r="E870" s="257"/>
      <c r="F870" s="257"/>
    </row>
    <row r="871" spans="1:6" ht="50.1" customHeight="1">
      <c r="A871" s="265"/>
      <c r="C871" s="257"/>
      <c r="D871" s="257"/>
      <c r="E871" s="257"/>
      <c r="F871" s="257"/>
    </row>
    <row r="872" spans="1:6" ht="50.1" customHeight="1">
      <c r="A872" s="265"/>
      <c r="C872" s="257"/>
      <c r="D872" s="257"/>
      <c r="E872" s="257"/>
      <c r="F872" s="257"/>
    </row>
    <row r="873" spans="1:6" ht="50.1" customHeight="1">
      <c r="A873" s="265"/>
      <c r="C873" s="257"/>
      <c r="D873" s="257"/>
      <c r="E873" s="257"/>
      <c r="F873" s="257"/>
    </row>
    <row r="874" spans="1:6" ht="50.1" customHeight="1">
      <c r="A874" s="265"/>
      <c r="C874" s="257"/>
      <c r="D874" s="257"/>
      <c r="E874" s="257"/>
      <c r="F874" s="257"/>
    </row>
    <row r="875" spans="1:6" ht="50.1" customHeight="1">
      <c r="A875" s="265"/>
      <c r="C875" s="257"/>
      <c r="D875" s="257"/>
      <c r="E875" s="257"/>
      <c r="F875" s="257"/>
    </row>
    <row r="876" spans="1:6" ht="50.1" customHeight="1">
      <c r="A876" s="265"/>
      <c r="C876" s="257"/>
      <c r="D876" s="257"/>
      <c r="E876" s="257"/>
      <c r="F876" s="257"/>
    </row>
    <row r="877" spans="1:6" ht="50.1" customHeight="1">
      <c r="A877" s="265"/>
      <c r="C877" s="257"/>
      <c r="D877" s="257"/>
      <c r="E877" s="257"/>
      <c r="F877" s="257"/>
    </row>
    <row r="878" spans="1:6" ht="50.1" customHeight="1">
      <c r="A878" s="265"/>
      <c r="C878" s="257"/>
      <c r="D878" s="257"/>
      <c r="E878" s="257"/>
      <c r="F878" s="257"/>
    </row>
    <row r="879" spans="1:6" ht="50.1" customHeight="1">
      <c r="A879" s="265"/>
      <c r="C879" s="257"/>
      <c r="D879" s="257"/>
      <c r="E879" s="257"/>
      <c r="F879" s="257"/>
    </row>
    <row r="880" spans="1:6" ht="50.1" customHeight="1">
      <c r="A880" s="265"/>
      <c r="C880" s="257"/>
      <c r="D880" s="257"/>
      <c r="E880" s="257"/>
      <c r="F880" s="257"/>
    </row>
    <row r="881" spans="1:6" ht="50.1" customHeight="1">
      <c r="A881" s="265"/>
      <c r="C881" s="257"/>
      <c r="D881" s="257"/>
      <c r="E881" s="257"/>
      <c r="F881" s="257"/>
    </row>
    <row r="882" spans="1:6" ht="50.1" customHeight="1">
      <c r="A882" s="265"/>
      <c r="C882" s="257"/>
      <c r="D882" s="257"/>
      <c r="E882" s="257"/>
      <c r="F882" s="257"/>
    </row>
    <row r="883" spans="1:6" ht="50.1" customHeight="1">
      <c r="A883" s="265"/>
      <c r="C883" s="257"/>
      <c r="D883" s="257"/>
      <c r="E883" s="257"/>
      <c r="F883" s="257"/>
    </row>
    <row r="884" spans="1:6" ht="50.1" customHeight="1">
      <c r="A884" s="265"/>
      <c r="C884" s="257"/>
      <c r="D884" s="257"/>
      <c r="E884" s="257"/>
      <c r="F884" s="257"/>
    </row>
    <row r="885" spans="1:6" ht="50.1" customHeight="1">
      <c r="A885" s="265"/>
      <c r="C885" s="257"/>
      <c r="D885" s="257"/>
      <c r="E885" s="257"/>
      <c r="F885" s="257"/>
    </row>
    <row r="886" spans="1:6" ht="50.1" customHeight="1">
      <c r="A886" s="265"/>
      <c r="C886" s="257"/>
      <c r="D886" s="257"/>
      <c r="E886" s="257"/>
      <c r="F886" s="257"/>
    </row>
    <row r="887" spans="1:6" ht="50.1" customHeight="1">
      <c r="A887" s="265"/>
      <c r="C887" s="257"/>
      <c r="D887" s="257"/>
      <c r="E887" s="257"/>
      <c r="F887" s="257"/>
    </row>
    <row r="888" spans="1:6" ht="50.1" customHeight="1">
      <c r="A888" s="265"/>
      <c r="C888" s="257"/>
      <c r="D888" s="257"/>
      <c r="E888" s="257"/>
      <c r="F888" s="257"/>
    </row>
    <row r="889" spans="1:6" ht="50.1" customHeight="1">
      <c r="A889" s="265"/>
      <c r="C889" s="257"/>
      <c r="D889" s="257"/>
      <c r="E889" s="257"/>
      <c r="F889" s="257"/>
    </row>
    <row r="890" spans="1:6" ht="50.1" customHeight="1">
      <c r="A890" s="265"/>
      <c r="C890" s="257"/>
      <c r="D890" s="257"/>
      <c r="E890" s="257"/>
      <c r="F890" s="257"/>
    </row>
    <row r="891" spans="1:6" ht="50.1" customHeight="1">
      <c r="A891" s="265"/>
      <c r="C891" s="257"/>
      <c r="D891" s="257"/>
      <c r="E891" s="257"/>
      <c r="F891" s="257"/>
    </row>
    <row r="892" spans="1:6" ht="50.1" customHeight="1">
      <c r="A892" s="265"/>
      <c r="C892" s="257"/>
      <c r="D892" s="257"/>
      <c r="E892" s="257"/>
      <c r="F892" s="257"/>
    </row>
    <row r="893" spans="1:6" ht="50.1" customHeight="1">
      <c r="A893" s="265"/>
      <c r="C893" s="257"/>
      <c r="D893" s="257"/>
      <c r="E893" s="257"/>
      <c r="F893" s="257"/>
    </row>
    <row r="894" spans="1:6" ht="50.1" customHeight="1">
      <c r="A894" s="265"/>
      <c r="C894" s="257"/>
      <c r="D894" s="257"/>
      <c r="E894" s="257"/>
      <c r="F894" s="257"/>
    </row>
    <row r="895" spans="1:6" ht="50.1" customHeight="1">
      <c r="A895" s="265"/>
      <c r="C895" s="257"/>
      <c r="D895" s="257"/>
      <c r="E895" s="257"/>
      <c r="F895" s="257"/>
    </row>
    <row r="896" spans="1:6" ht="50.1" customHeight="1">
      <c r="A896" s="265"/>
      <c r="C896" s="257"/>
      <c r="D896" s="257"/>
      <c r="E896" s="257"/>
      <c r="F896" s="257"/>
    </row>
    <row r="897" spans="1:6" ht="50.1" customHeight="1">
      <c r="A897" s="265"/>
      <c r="C897" s="257"/>
      <c r="D897" s="257"/>
      <c r="E897" s="257"/>
      <c r="F897" s="257"/>
    </row>
    <row r="898" spans="1:6" ht="50.1" customHeight="1">
      <c r="A898" s="265"/>
      <c r="C898" s="257"/>
      <c r="D898" s="257"/>
      <c r="E898" s="257"/>
      <c r="F898" s="257"/>
    </row>
    <row r="899" spans="1:6" ht="50.1" customHeight="1">
      <c r="A899" s="265"/>
      <c r="C899" s="257"/>
      <c r="D899" s="257"/>
      <c r="E899" s="257"/>
      <c r="F899" s="257"/>
    </row>
    <row r="900" spans="1:6" ht="50.1" customHeight="1">
      <c r="A900" s="265"/>
      <c r="C900" s="257"/>
      <c r="D900" s="257"/>
      <c r="E900" s="257"/>
      <c r="F900" s="257"/>
    </row>
    <row r="901" spans="1:6" ht="50.1" customHeight="1">
      <c r="A901" s="265"/>
      <c r="C901" s="257"/>
      <c r="D901" s="257"/>
      <c r="E901" s="257"/>
      <c r="F901" s="257"/>
    </row>
    <row r="902" spans="1:6" ht="50.1" customHeight="1">
      <c r="A902" s="265"/>
      <c r="C902" s="257"/>
      <c r="D902" s="257"/>
      <c r="E902" s="257"/>
      <c r="F902" s="257"/>
    </row>
    <row r="903" spans="1:6" ht="50.1" customHeight="1">
      <c r="A903" s="265"/>
      <c r="C903" s="257"/>
      <c r="D903" s="257"/>
      <c r="E903" s="257"/>
      <c r="F903" s="257"/>
    </row>
    <row r="904" spans="1:6" ht="50.1" customHeight="1">
      <c r="A904" s="265"/>
      <c r="C904" s="257"/>
      <c r="D904" s="257"/>
      <c r="E904" s="257"/>
      <c r="F904" s="257"/>
    </row>
    <row r="905" spans="1:6" ht="50.1" customHeight="1">
      <c r="A905" s="265"/>
      <c r="C905" s="257"/>
      <c r="D905" s="257"/>
      <c r="E905" s="257"/>
      <c r="F905" s="257"/>
    </row>
    <row r="906" spans="1:6" ht="50.1" customHeight="1">
      <c r="A906" s="265"/>
      <c r="C906" s="257"/>
      <c r="D906" s="257"/>
      <c r="E906" s="257"/>
      <c r="F906" s="257"/>
    </row>
    <row r="907" spans="1:6" ht="50.1" customHeight="1">
      <c r="A907" s="265"/>
      <c r="C907" s="257"/>
      <c r="D907" s="257"/>
      <c r="E907" s="257"/>
      <c r="F907" s="257"/>
    </row>
    <row r="908" spans="1:6" ht="50.1" customHeight="1">
      <c r="A908" s="265"/>
      <c r="C908" s="257"/>
      <c r="D908" s="257"/>
      <c r="E908" s="257"/>
      <c r="F908" s="257"/>
    </row>
    <row r="909" spans="1:6" ht="50.1" customHeight="1">
      <c r="A909" s="265"/>
      <c r="C909" s="257"/>
      <c r="D909" s="257"/>
      <c r="E909" s="257"/>
      <c r="F909" s="257"/>
    </row>
    <row r="910" spans="1:6" ht="50.1" customHeight="1">
      <c r="A910" s="265"/>
      <c r="C910" s="257"/>
      <c r="D910" s="257"/>
      <c r="E910" s="257"/>
      <c r="F910" s="257"/>
    </row>
    <row r="911" spans="1:6" ht="50.1" customHeight="1">
      <c r="A911" s="265"/>
      <c r="C911" s="257"/>
      <c r="D911" s="257"/>
      <c r="E911" s="257"/>
      <c r="F911" s="257"/>
    </row>
    <row r="912" spans="1:6" ht="50.1" customHeight="1">
      <c r="A912" s="265"/>
      <c r="C912" s="257"/>
      <c r="D912" s="257"/>
      <c r="E912" s="257"/>
      <c r="F912" s="257"/>
    </row>
    <row r="913" spans="1:6" ht="50.1" customHeight="1">
      <c r="A913" s="265"/>
      <c r="C913" s="257"/>
      <c r="D913" s="257"/>
      <c r="E913" s="257"/>
      <c r="F913" s="257"/>
    </row>
    <row r="914" spans="1:6" ht="50.1" customHeight="1">
      <c r="A914" s="265"/>
      <c r="C914" s="257"/>
      <c r="D914" s="257"/>
      <c r="E914" s="257"/>
      <c r="F914" s="257"/>
    </row>
    <row r="915" spans="1:6" ht="50.1" customHeight="1">
      <c r="A915" s="265"/>
      <c r="C915" s="257"/>
      <c r="D915" s="257"/>
      <c r="E915" s="257"/>
      <c r="F915" s="257"/>
    </row>
    <row r="916" spans="1:6" ht="50.1" customHeight="1">
      <c r="A916" s="265"/>
      <c r="C916" s="257"/>
      <c r="D916" s="257"/>
      <c r="E916" s="257"/>
      <c r="F916" s="257"/>
    </row>
    <row r="917" spans="1:6" ht="50.1" customHeight="1">
      <c r="A917" s="265"/>
      <c r="C917" s="257"/>
      <c r="D917" s="257"/>
      <c r="E917" s="257"/>
      <c r="F917" s="257"/>
    </row>
    <row r="918" spans="1:6" ht="50.1" customHeight="1">
      <c r="A918" s="265"/>
      <c r="C918" s="257"/>
      <c r="D918" s="257"/>
      <c r="E918" s="257"/>
      <c r="F918" s="257"/>
    </row>
    <row r="919" spans="1:6" ht="50.1" customHeight="1">
      <c r="A919" s="265"/>
      <c r="C919" s="257"/>
      <c r="D919" s="257"/>
      <c r="E919" s="257"/>
      <c r="F919" s="257"/>
    </row>
    <row r="920" spans="1:6" ht="50.1" customHeight="1">
      <c r="A920" s="265"/>
      <c r="C920" s="257"/>
      <c r="D920" s="257"/>
      <c r="E920" s="257"/>
      <c r="F920" s="257"/>
    </row>
    <row r="921" spans="1:6" ht="50.1" customHeight="1">
      <c r="A921" s="265"/>
      <c r="C921" s="257"/>
      <c r="D921" s="257"/>
      <c r="E921" s="257"/>
      <c r="F921" s="257"/>
    </row>
    <row r="922" spans="1:6" ht="50.1" customHeight="1">
      <c r="A922" s="265"/>
      <c r="C922" s="257"/>
      <c r="D922" s="257"/>
      <c r="E922" s="257"/>
      <c r="F922" s="257"/>
    </row>
    <row r="923" spans="1:6" ht="50.1" customHeight="1">
      <c r="A923" s="265"/>
      <c r="C923" s="257"/>
      <c r="D923" s="257"/>
      <c r="E923" s="257"/>
      <c r="F923" s="257"/>
    </row>
    <row r="924" spans="1:6" ht="50.1" customHeight="1">
      <c r="A924" s="265"/>
      <c r="C924" s="257"/>
      <c r="D924" s="257"/>
      <c r="E924" s="257"/>
      <c r="F924" s="257"/>
    </row>
    <row r="925" spans="1:6" ht="50.1" customHeight="1">
      <c r="A925" s="265"/>
      <c r="C925" s="257"/>
      <c r="D925" s="257"/>
      <c r="E925" s="257"/>
      <c r="F925" s="257"/>
    </row>
    <row r="926" spans="1:6" ht="50.1" customHeight="1">
      <c r="A926" s="265"/>
      <c r="C926" s="257"/>
      <c r="D926" s="257"/>
      <c r="E926" s="257"/>
      <c r="F926" s="257"/>
    </row>
    <row r="927" spans="1:6" ht="50.1" customHeight="1">
      <c r="A927" s="265"/>
      <c r="C927" s="257"/>
      <c r="D927" s="257"/>
      <c r="E927" s="257"/>
      <c r="F927" s="257"/>
    </row>
    <row r="928" spans="1:6" ht="50.1" customHeight="1">
      <c r="A928" s="265"/>
      <c r="C928" s="257"/>
      <c r="D928" s="257"/>
      <c r="E928" s="257"/>
      <c r="F928" s="257"/>
    </row>
    <row r="929" spans="1:6" ht="50.1" customHeight="1">
      <c r="A929" s="265"/>
      <c r="C929" s="257"/>
      <c r="D929" s="257"/>
      <c r="E929" s="257"/>
      <c r="F929" s="257"/>
    </row>
    <row r="930" spans="1:6" ht="50.1" customHeight="1">
      <c r="A930" s="265"/>
      <c r="C930" s="257"/>
      <c r="D930" s="257"/>
      <c r="E930" s="257"/>
      <c r="F930" s="257"/>
    </row>
    <row r="931" spans="1:6" ht="50.1" customHeight="1">
      <c r="A931" s="265"/>
      <c r="C931" s="257"/>
      <c r="D931" s="257"/>
      <c r="E931" s="257"/>
      <c r="F931" s="257"/>
    </row>
    <row r="932" spans="1:6" ht="50.1" customHeight="1">
      <c r="A932" s="265"/>
      <c r="C932" s="257"/>
      <c r="D932" s="257"/>
      <c r="E932" s="257"/>
      <c r="F932" s="257"/>
    </row>
    <row r="933" spans="1:6" ht="50.1" customHeight="1">
      <c r="A933" s="265"/>
      <c r="C933" s="257"/>
      <c r="D933" s="257"/>
      <c r="E933" s="257"/>
      <c r="F933" s="257"/>
    </row>
    <row r="934" spans="1:6" ht="50.1" customHeight="1">
      <c r="A934" s="265"/>
      <c r="C934" s="257"/>
      <c r="D934" s="257"/>
      <c r="E934" s="257"/>
      <c r="F934" s="257"/>
    </row>
    <row r="935" spans="1:6" ht="50.1" customHeight="1">
      <c r="A935" s="265"/>
      <c r="C935" s="257"/>
      <c r="D935" s="257"/>
      <c r="E935" s="257"/>
      <c r="F935" s="257"/>
    </row>
    <row r="936" spans="1:6" ht="50.1" customHeight="1">
      <c r="A936" s="265"/>
      <c r="C936" s="257"/>
      <c r="D936" s="257"/>
      <c r="E936" s="257"/>
      <c r="F936" s="257"/>
    </row>
    <row r="937" spans="1:6" ht="50.1" customHeight="1">
      <c r="A937" s="265"/>
      <c r="C937" s="257"/>
      <c r="D937" s="257"/>
      <c r="E937" s="257"/>
      <c r="F937" s="257"/>
    </row>
    <row r="938" spans="1:6" ht="50.1" customHeight="1">
      <c r="A938" s="265"/>
      <c r="C938" s="257"/>
      <c r="D938" s="257"/>
      <c r="E938" s="257"/>
      <c r="F938" s="257"/>
    </row>
    <row r="939" spans="1:6" ht="50.1" customHeight="1">
      <c r="A939" s="265"/>
      <c r="C939" s="257"/>
      <c r="D939" s="257"/>
      <c r="E939" s="257"/>
      <c r="F939" s="257"/>
    </row>
    <row r="940" spans="1:6" ht="50.1" customHeight="1">
      <c r="A940" s="265"/>
      <c r="C940" s="257"/>
      <c r="D940" s="257"/>
      <c r="E940" s="257"/>
      <c r="F940" s="257"/>
    </row>
    <row r="941" spans="1:6" ht="50.1" customHeight="1">
      <c r="A941" s="265"/>
      <c r="C941" s="257"/>
      <c r="D941" s="257"/>
      <c r="E941" s="257"/>
      <c r="F941" s="257"/>
    </row>
    <row r="942" spans="1:6" ht="50.1" customHeight="1">
      <c r="A942" s="265"/>
      <c r="C942" s="257"/>
      <c r="D942" s="257"/>
      <c r="E942" s="257"/>
      <c r="F942" s="257"/>
    </row>
    <row r="943" spans="1:6" ht="50.1" customHeight="1">
      <c r="A943" s="265"/>
      <c r="C943" s="257"/>
      <c r="D943" s="257"/>
      <c r="E943" s="257"/>
      <c r="F943" s="257"/>
    </row>
    <row r="944" spans="1:6" ht="50.1" customHeight="1">
      <c r="A944" s="265"/>
      <c r="C944" s="257"/>
      <c r="D944" s="257"/>
      <c r="E944" s="257"/>
      <c r="F944" s="257"/>
    </row>
    <row r="945" spans="1:6" ht="50.1" customHeight="1">
      <c r="A945" s="265"/>
      <c r="C945" s="257"/>
      <c r="D945" s="257"/>
      <c r="E945" s="257"/>
      <c r="F945" s="257"/>
    </row>
    <row r="946" spans="1:6" ht="50.1" customHeight="1">
      <c r="A946" s="265"/>
      <c r="C946" s="257"/>
      <c r="D946" s="257"/>
      <c r="E946" s="257"/>
      <c r="F946" s="257"/>
    </row>
    <row r="947" spans="1:6" ht="50.1" customHeight="1">
      <c r="A947" s="265"/>
      <c r="C947" s="257"/>
      <c r="D947" s="257"/>
      <c r="E947" s="257"/>
      <c r="F947" s="257"/>
    </row>
    <row r="948" spans="1:6" ht="50.1" customHeight="1">
      <c r="A948" s="265"/>
      <c r="C948" s="257"/>
      <c r="D948" s="257"/>
      <c r="E948" s="257"/>
      <c r="F948" s="257"/>
    </row>
    <row r="949" spans="1:6" ht="50.1" customHeight="1">
      <c r="A949" s="265"/>
      <c r="C949" s="257"/>
      <c r="D949" s="257"/>
      <c r="E949" s="257"/>
      <c r="F949" s="257"/>
    </row>
    <row r="950" spans="1:6" ht="50.1" customHeight="1">
      <c r="A950" s="265"/>
      <c r="C950" s="257"/>
      <c r="D950" s="257"/>
      <c r="E950" s="257"/>
      <c r="F950" s="257"/>
    </row>
    <row r="951" spans="1:6" ht="50.1" customHeight="1">
      <c r="A951" s="265"/>
      <c r="C951" s="257"/>
      <c r="D951" s="257"/>
      <c r="E951" s="257"/>
      <c r="F951" s="257"/>
    </row>
    <row r="952" spans="1:6" ht="50.1" customHeight="1">
      <c r="A952" s="265"/>
      <c r="C952" s="257"/>
      <c r="D952" s="257"/>
      <c r="E952" s="257"/>
      <c r="F952" s="257"/>
    </row>
    <row r="953" spans="1:6" ht="50.1" customHeight="1">
      <c r="A953" s="265"/>
      <c r="C953" s="257"/>
      <c r="D953" s="257"/>
      <c r="E953" s="257"/>
      <c r="F953" s="257"/>
    </row>
    <row r="954" spans="1:6" ht="50.1" customHeight="1">
      <c r="A954" s="265"/>
      <c r="C954" s="257"/>
      <c r="D954" s="257"/>
      <c r="E954" s="257"/>
      <c r="F954" s="257"/>
    </row>
    <row r="955" spans="1:6" ht="50.1" customHeight="1">
      <c r="A955" s="265"/>
      <c r="C955" s="257"/>
      <c r="D955" s="257"/>
      <c r="E955" s="257"/>
      <c r="F955" s="257"/>
    </row>
    <row r="956" spans="1:6" ht="50.1" customHeight="1">
      <c r="A956" s="265"/>
      <c r="C956" s="257"/>
      <c r="D956" s="257"/>
      <c r="E956" s="257"/>
      <c r="F956" s="257"/>
    </row>
    <row r="957" spans="1:6" ht="50.1" customHeight="1">
      <c r="A957" s="265"/>
      <c r="C957" s="257"/>
      <c r="D957" s="257"/>
      <c r="E957" s="257"/>
      <c r="F957" s="257"/>
    </row>
    <row r="958" spans="1:6" ht="50.1" customHeight="1">
      <c r="A958" s="265"/>
      <c r="C958" s="257"/>
      <c r="D958" s="257"/>
      <c r="E958" s="257"/>
      <c r="F958" s="257"/>
    </row>
    <row r="959" spans="1:6" ht="50.1" customHeight="1">
      <c r="A959" s="265"/>
      <c r="C959" s="257"/>
      <c r="D959" s="257"/>
      <c r="E959" s="257"/>
      <c r="F959" s="257"/>
    </row>
    <row r="960" spans="1:6" ht="50.1" customHeight="1">
      <c r="A960" s="265"/>
      <c r="C960" s="257"/>
      <c r="D960" s="257"/>
      <c r="E960" s="257"/>
      <c r="F960" s="257"/>
    </row>
    <row r="961" spans="1:6" ht="50.1" customHeight="1">
      <c r="A961" s="265"/>
      <c r="C961" s="257"/>
      <c r="D961" s="257"/>
      <c r="E961" s="257"/>
      <c r="F961" s="257"/>
    </row>
    <row r="962" spans="1:6" ht="50.1" customHeight="1">
      <c r="A962" s="265"/>
      <c r="C962" s="257"/>
      <c r="D962" s="257"/>
      <c r="E962" s="257"/>
      <c r="F962" s="257"/>
    </row>
    <row r="963" spans="1:6" ht="50.1" customHeight="1">
      <c r="A963" s="265"/>
      <c r="C963" s="257"/>
      <c r="D963" s="257"/>
      <c r="E963" s="257"/>
      <c r="F963" s="257"/>
    </row>
    <row r="964" spans="1:6" ht="50.1" customHeight="1">
      <c r="A964" s="265"/>
      <c r="C964" s="257"/>
      <c r="D964" s="257"/>
      <c r="E964" s="257"/>
      <c r="F964" s="257"/>
    </row>
    <row r="965" spans="1:6" ht="50.1" customHeight="1">
      <c r="A965" s="265"/>
      <c r="C965" s="257"/>
      <c r="D965" s="257"/>
      <c r="E965" s="257"/>
      <c r="F965" s="257"/>
    </row>
    <row r="966" spans="1:6" ht="50.1" customHeight="1">
      <c r="A966" s="265"/>
      <c r="C966" s="257"/>
      <c r="D966" s="257"/>
      <c r="E966" s="257"/>
      <c r="F966" s="257"/>
    </row>
    <row r="967" spans="1:6" ht="50.1" customHeight="1">
      <c r="A967" s="265"/>
      <c r="C967" s="257"/>
      <c r="D967" s="257"/>
      <c r="E967" s="257"/>
      <c r="F967" s="257"/>
    </row>
    <row r="968" spans="1:6" ht="50.1" customHeight="1">
      <c r="A968" s="265"/>
      <c r="C968" s="257"/>
      <c r="D968" s="257"/>
      <c r="E968" s="257"/>
      <c r="F968" s="257"/>
    </row>
    <row r="969" spans="1:6" ht="50.1" customHeight="1">
      <c r="A969" s="265"/>
      <c r="C969" s="257"/>
      <c r="D969" s="257"/>
      <c r="E969" s="257"/>
      <c r="F969" s="257"/>
    </row>
    <row r="970" spans="1:6" ht="50.1" customHeight="1">
      <c r="A970" s="265"/>
      <c r="C970" s="257"/>
      <c r="D970" s="257"/>
      <c r="E970" s="257"/>
      <c r="F970" s="257"/>
    </row>
    <row r="971" spans="1:6" ht="50.1" customHeight="1">
      <c r="A971" s="265"/>
      <c r="C971" s="257"/>
      <c r="D971" s="257"/>
      <c r="E971" s="257"/>
      <c r="F971" s="257"/>
    </row>
    <row r="972" spans="1:6" ht="50.1" customHeight="1">
      <c r="A972" s="265"/>
      <c r="C972" s="257"/>
      <c r="D972" s="257"/>
      <c r="E972" s="257"/>
      <c r="F972" s="257"/>
    </row>
    <row r="973" spans="1:6" ht="50.1" customHeight="1">
      <c r="A973" s="265"/>
      <c r="C973" s="257"/>
      <c r="D973" s="257"/>
      <c r="E973" s="257"/>
      <c r="F973" s="257"/>
    </row>
    <row r="974" spans="1:6" ht="50.1" customHeight="1">
      <c r="A974" s="265"/>
      <c r="C974" s="257"/>
      <c r="D974" s="257"/>
      <c r="E974" s="257"/>
      <c r="F974" s="257"/>
    </row>
    <row r="975" spans="1:6" ht="50.1" customHeight="1">
      <c r="A975" s="265"/>
      <c r="C975" s="257"/>
      <c r="D975" s="257"/>
      <c r="E975" s="257"/>
      <c r="F975" s="257"/>
    </row>
    <row r="976" spans="1:6" ht="50.1" customHeight="1">
      <c r="A976" s="265"/>
      <c r="C976" s="257"/>
      <c r="D976" s="257"/>
      <c r="E976" s="257"/>
      <c r="F976" s="257"/>
    </row>
    <row r="977" spans="1:6" ht="50.1" customHeight="1">
      <c r="A977" s="265"/>
      <c r="C977" s="257"/>
      <c r="D977" s="257"/>
      <c r="E977" s="257"/>
      <c r="F977" s="257"/>
    </row>
    <row r="978" spans="1:6" ht="50.1" customHeight="1">
      <c r="A978" s="265"/>
      <c r="C978" s="257"/>
      <c r="D978" s="257"/>
      <c r="E978" s="257"/>
      <c r="F978" s="257"/>
    </row>
    <row r="979" spans="1:6" ht="50.1" customHeight="1">
      <c r="A979" s="265"/>
      <c r="C979" s="257"/>
      <c r="D979" s="257"/>
      <c r="E979" s="257"/>
      <c r="F979" s="257"/>
    </row>
    <row r="980" spans="1:6" ht="50.1" customHeight="1">
      <c r="A980" s="265"/>
      <c r="C980" s="257"/>
      <c r="D980" s="257"/>
      <c r="E980" s="257"/>
      <c r="F980" s="257"/>
    </row>
    <row r="981" spans="1:6" ht="50.1" customHeight="1">
      <c r="A981" s="265"/>
      <c r="C981" s="257"/>
      <c r="D981" s="257"/>
      <c r="E981" s="257"/>
      <c r="F981" s="257"/>
    </row>
    <row r="982" spans="1:6" ht="50.1" customHeight="1">
      <c r="A982" s="265"/>
      <c r="C982" s="257"/>
      <c r="D982" s="257"/>
      <c r="E982" s="257"/>
      <c r="F982" s="257"/>
    </row>
    <row r="983" spans="1:6" ht="50.1" customHeight="1">
      <c r="A983" s="265"/>
      <c r="C983" s="257"/>
      <c r="D983" s="257"/>
      <c r="E983" s="257"/>
      <c r="F983" s="257"/>
    </row>
    <row r="984" spans="1:6" ht="50.1" customHeight="1">
      <c r="A984" s="265"/>
      <c r="C984" s="257"/>
      <c r="D984" s="257"/>
      <c r="E984" s="257"/>
      <c r="F984" s="257"/>
    </row>
    <row r="985" spans="1:6" ht="50.1" customHeight="1">
      <c r="A985" s="265"/>
      <c r="C985" s="257"/>
      <c r="D985" s="257"/>
      <c r="E985" s="257"/>
      <c r="F985" s="257"/>
    </row>
    <row r="986" spans="1:6" ht="50.1" customHeight="1">
      <c r="A986" s="265"/>
      <c r="C986" s="257"/>
      <c r="D986" s="257"/>
      <c r="E986" s="257"/>
      <c r="F986" s="257"/>
    </row>
    <row r="987" spans="1:6" ht="50.1" customHeight="1">
      <c r="A987" s="265"/>
      <c r="C987" s="257"/>
      <c r="D987" s="257"/>
      <c r="E987" s="257"/>
      <c r="F987" s="257"/>
    </row>
    <row r="988" spans="1:6" ht="50.1" customHeight="1">
      <c r="A988" s="265"/>
      <c r="C988" s="257"/>
      <c r="D988" s="257"/>
      <c r="E988" s="257"/>
      <c r="F988" s="257"/>
    </row>
    <row r="989" spans="1:6" ht="50.1" customHeight="1">
      <c r="A989" s="265"/>
      <c r="C989" s="257"/>
      <c r="D989" s="257"/>
      <c r="E989" s="257"/>
      <c r="F989" s="257"/>
    </row>
    <row r="990" spans="1:6" ht="50.1" customHeight="1">
      <c r="A990" s="265"/>
      <c r="C990" s="257"/>
      <c r="D990" s="257"/>
      <c r="E990" s="257"/>
      <c r="F990" s="257"/>
    </row>
    <row r="991" spans="1:6" ht="50.1" customHeight="1">
      <c r="A991" s="265"/>
      <c r="C991" s="257"/>
      <c r="D991" s="257"/>
      <c r="E991" s="257"/>
      <c r="F991" s="257"/>
    </row>
    <row r="992" spans="1:6" ht="50.1" customHeight="1">
      <c r="A992" s="265"/>
      <c r="C992" s="257"/>
      <c r="D992" s="257"/>
      <c r="E992" s="257"/>
      <c r="F992" s="257"/>
    </row>
    <row r="993" spans="1:6" ht="50.1" customHeight="1">
      <c r="A993" s="265"/>
      <c r="C993" s="257"/>
      <c r="D993" s="257"/>
      <c r="E993" s="257"/>
      <c r="F993" s="257"/>
    </row>
    <row r="994" spans="1:6" ht="50.1" customHeight="1">
      <c r="A994" s="265"/>
      <c r="C994" s="257"/>
      <c r="D994" s="257"/>
      <c r="E994" s="257"/>
      <c r="F994" s="257"/>
    </row>
    <row r="995" spans="1:6" ht="50.1" customHeight="1">
      <c r="A995" s="265"/>
      <c r="C995" s="257"/>
      <c r="D995" s="257"/>
      <c r="E995" s="257"/>
      <c r="F995" s="257"/>
    </row>
    <row r="996" spans="1:6" ht="50.1" customHeight="1">
      <c r="A996" s="265"/>
      <c r="C996" s="257"/>
      <c r="D996" s="257"/>
      <c r="E996" s="257"/>
      <c r="F996" s="257"/>
    </row>
    <row r="997" spans="1:6" ht="50.1" customHeight="1">
      <c r="A997" s="265"/>
      <c r="C997" s="257"/>
      <c r="D997" s="257"/>
      <c r="E997" s="257"/>
      <c r="F997" s="257"/>
    </row>
    <row r="998" spans="1:6" ht="50.1" customHeight="1">
      <c r="A998" s="265"/>
      <c r="C998" s="257"/>
      <c r="D998" s="257"/>
      <c r="E998" s="257"/>
      <c r="F998" s="257"/>
    </row>
    <row r="999" spans="1:6" ht="50.1" customHeight="1">
      <c r="A999" s="265"/>
      <c r="C999" s="257"/>
      <c r="D999" s="257"/>
      <c r="E999" s="257"/>
      <c r="F999" s="257"/>
    </row>
    <row r="1000" spans="1:6" ht="50.1" customHeight="1">
      <c r="A1000" s="265"/>
      <c r="C1000" s="257"/>
      <c r="D1000" s="257"/>
      <c r="E1000" s="257"/>
      <c r="F1000" s="257"/>
    </row>
    <row r="1001" spans="1:6" ht="50.1" customHeight="1">
      <c r="A1001" s="265"/>
      <c r="C1001" s="257"/>
      <c r="D1001" s="257"/>
      <c r="E1001" s="257"/>
      <c r="F1001" s="257"/>
    </row>
    <row r="1002" spans="1:6" ht="50.1" customHeight="1">
      <c r="A1002" s="265"/>
      <c r="C1002" s="257"/>
      <c r="D1002" s="257"/>
      <c r="E1002" s="257"/>
      <c r="F1002" s="257"/>
    </row>
    <row r="1003" spans="1:6" ht="50.1" customHeight="1">
      <c r="A1003" s="265"/>
      <c r="C1003" s="257"/>
      <c r="D1003" s="257"/>
      <c r="E1003" s="257"/>
      <c r="F1003" s="257"/>
    </row>
    <row r="1004" spans="1:6" ht="50.1" customHeight="1">
      <c r="A1004" s="265"/>
      <c r="C1004" s="257"/>
      <c r="D1004" s="257"/>
      <c r="E1004" s="257"/>
      <c r="F1004" s="257"/>
    </row>
    <row r="1005" spans="1:6" ht="50.1" customHeight="1">
      <c r="A1005" s="265"/>
      <c r="C1005" s="257"/>
      <c r="D1005" s="257"/>
      <c r="E1005" s="257"/>
      <c r="F1005" s="257"/>
    </row>
    <row r="1006" spans="1:6" ht="50.1" customHeight="1">
      <c r="A1006" s="265"/>
      <c r="C1006" s="257"/>
      <c r="D1006" s="257"/>
      <c r="E1006" s="257"/>
      <c r="F1006" s="257"/>
    </row>
    <row r="1007" spans="1:6" ht="50.1" customHeight="1">
      <c r="A1007" s="265"/>
      <c r="C1007" s="257"/>
      <c r="D1007" s="257"/>
      <c r="E1007" s="257"/>
      <c r="F1007" s="257"/>
    </row>
    <row r="1008" spans="1:6" ht="50.1" customHeight="1">
      <c r="A1008" s="265"/>
      <c r="C1008" s="257"/>
      <c r="D1008" s="257"/>
      <c r="E1008" s="257"/>
      <c r="F1008" s="257"/>
    </row>
    <row r="1009" spans="1:6" ht="50.1" customHeight="1">
      <c r="A1009" s="265"/>
      <c r="C1009" s="257"/>
      <c r="D1009" s="257"/>
      <c r="E1009" s="257"/>
      <c r="F1009" s="257"/>
    </row>
    <row r="1010" spans="1:6" ht="50.1" customHeight="1">
      <c r="A1010" s="265"/>
      <c r="C1010" s="257"/>
      <c r="D1010" s="257"/>
      <c r="E1010" s="257"/>
      <c r="F1010" s="257"/>
    </row>
    <row r="1011" spans="1:6" ht="50.1" customHeight="1">
      <c r="A1011" s="265"/>
      <c r="C1011" s="257"/>
      <c r="D1011" s="257"/>
      <c r="E1011" s="257"/>
      <c r="F1011" s="257"/>
    </row>
    <row r="1012" spans="1:6" ht="50.1" customHeight="1">
      <c r="A1012" s="265"/>
      <c r="C1012" s="257"/>
      <c r="D1012" s="257"/>
      <c r="E1012" s="257"/>
      <c r="F1012" s="257"/>
    </row>
    <row r="1013" spans="1:6" ht="50.1" customHeight="1">
      <c r="A1013" s="265"/>
      <c r="C1013" s="257"/>
      <c r="D1013" s="257"/>
      <c r="E1013" s="257"/>
      <c r="F1013" s="257"/>
    </row>
    <row r="1014" spans="1:6" ht="50.1" customHeight="1">
      <c r="A1014" s="265"/>
      <c r="C1014" s="257"/>
      <c r="D1014" s="257"/>
      <c r="E1014" s="257"/>
      <c r="F1014" s="257"/>
    </row>
    <row r="1015" spans="1:6" ht="50.1" customHeight="1">
      <c r="A1015" s="265"/>
      <c r="C1015" s="257"/>
      <c r="D1015" s="257"/>
      <c r="E1015" s="257"/>
      <c r="F1015" s="257"/>
    </row>
    <row r="1016" spans="1:6" ht="50.1" customHeight="1">
      <c r="A1016" s="265"/>
      <c r="C1016" s="257"/>
      <c r="D1016" s="257"/>
      <c r="E1016" s="257"/>
      <c r="F1016" s="257"/>
    </row>
    <row r="1017" spans="1:6" ht="50.1" customHeight="1">
      <c r="A1017" s="265"/>
      <c r="C1017" s="257"/>
      <c r="D1017" s="257"/>
      <c r="E1017" s="257"/>
      <c r="F1017" s="257"/>
    </row>
    <row r="1018" spans="1:6" ht="50.1" customHeight="1">
      <c r="A1018" s="265"/>
      <c r="C1018" s="257"/>
      <c r="D1018" s="257"/>
      <c r="E1018" s="257"/>
      <c r="F1018" s="257"/>
    </row>
    <row r="1019" spans="1:6" ht="50.1" customHeight="1">
      <c r="A1019" s="265"/>
      <c r="C1019" s="257"/>
      <c r="D1019" s="257"/>
      <c r="E1019" s="257"/>
      <c r="F1019" s="257"/>
    </row>
    <row r="1020" spans="1:6" ht="50.1" customHeight="1">
      <c r="A1020" s="265"/>
      <c r="C1020" s="257"/>
      <c r="D1020" s="257"/>
      <c r="E1020" s="257"/>
      <c r="F1020" s="257"/>
    </row>
    <row r="1021" spans="1:6" ht="50.1" customHeight="1">
      <c r="A1021" s="265"/>
      <c r="C1021" s="257"/>
      <c r="D1021" s="257"/>
      <c r="E1021" s="257"/>
      <c r="F1021" s="257"/>
    </row>
    <row r="1022" spans="1:6" ht="50.1" customHeight="1">
      <c r="A1022" s="265"/>
      <c r="C1022" s="257"/>
      <c r="D1022" s="257"/>
      <c r="E1022" s="257"/>
      <c r="F1022" s="257"/>
    </row>
    <row r="1023" spans="1:6" ht="50.1" customHeight="1">
      <c r="A1023" s="265"/>
      <c r="C1023" s="257"/>
      <c r="D1023" s="257"/>
      <c r="E1023" s="257"/>
      <c r="F1023" s="257"/>
    </row>
    <row r="1024" spans="1:6" ht="50.1" customHeight="1">
      <c r="A1024" s="265"/>
      <c r="C1024" s="257"/>
      <c r="D1024" s="257"/>
      <c r="E1024" s="257"/>
      <c r="F1024" s="257"/>
    </row>
    <row r="1025" spans="1:6" ht="50.1" customHeight="1">
      <c r="A1025" s="265"/>
      <c r="C1025" s="257"/>
      <c r="D1025" s="257"/>
      <c r="E1025" s="257"/>
      <c r="F1025" s="257"/>
    </row>
    <row r="1026" spans="1:6" ht="50.1" customHeight="1">
      <c r="A1026" s="265"/>
      <c r="C1026" s="257"/>
      <c r="D1026" s="257"/>
      <c r="E1026" s="257"/>
      <c r="F1026" s="257"/>
    </row>
    <row r="1027" spans="1:6" ht="50.1" customHeight="1">
      <c r="A1027" s="265"/>
      <c r="C1027" s="257"/>
      <c r="D1027" s="257"/>
      <c r="E1027" s="257"/>
      <c r="F1027" s="257"/>
    </row>
    <row r="1028" spans="1:6" ht="50.1" customHeight="1">
      <c r="A1028" s="265"/>
      <c r="C1028" s="257"/>
      <c r="D1028" s="257"/>
      <c r="E1028" s="257"/>
      <c r="F1028" s="257"/>
    </row>
    <row r="1029" spans="1:6" ht="50.1" customHeight="1">
      <c r="A1029" s="265"/>
      <c r="C1029" s="257"/>
      <c r="D1029" s="257"/>
      <c r="E1029" s="257"/>
      <c r="F1029" s="257"/>
    </row>
    <row r="1030" spans="1:6" ht="50.1" customHeight="1">
      <c r="A1030" s="265"/>
      <c r="C1030" s="257"/>
      <c r="D1030" s="257"/>
      <c r="E1030" s="257"/>
      <c r="F1030" s="257"/>
    </row>
    <row r="1031" spans="1:6" ht="50.1" customHeight="1">
      <c r="A1031" s="265"/>
      <c r="C1031" s="257"/>
      <c r="D1031" s="257"/>
      <c r="E1031" s="257"/>
      <c r="F1031" s="257"/>
    </row>
    <row r="1032" spans="1:6" ht="50.1" customHeight="1">
      <c r="A1032" s="265"/>
      <c r="C1032" s="257"/>
      <c r="D1032" s="257"/>
      <c r="E1032" s="257"/>
      <c r="F1032" s="257"/>
    </row>
    <row r="1033" spans="1:6" ht="50.1" customHeight="1">
      <c r="A1033" s="265"/>
      <c r="C1033" s="257"/>
      <c r="D1033" s="257"/>
      <c r="E1033" s="257"/>
      <c r="F1033" s="257"/>
    </row>
    <row r="1034" spans="1:6" ht="50.1" customHeight="1">
      <c r="A1034" s="265"/>
      <c r="C1034" s="257"/>
      <c r="D1034" s="257"/>
      <c r="E1034" s="257"/>
      <c r="F1034" s="257"/>
    </row>
    <row r="1035" spans="1:6" ht="50.1" customHeight="1">
      <c r="A1035" s="265"/>
      <c r="C1035" s="257"/>
      <c r="D1035" s="257"/>
      <c r="E1035" s="257"/>
      <c r="F1035" s="257"/>
    </row>
    <row r="1036" spans="1:6" ht="50.1" customHeight="1">
      <c r="A1036" s="265"/>
      <c r="C1036" s="257"/>
      <c r="D1036" s="257"/>
      <c r="E1036" s="257"/>
      <c r="F1036" s="257"/>
    </row>
    <row r="1037" spans="1:6" ht="50.1" customHeight="1">
      <c r="A1037" s="265"/>
      <c r="C1037" s="257"/>
      <c r="D1037" s="257"/>
      <c r="E1037" s="257"/>
      <c r="F1037" s="257"/>
    </row>
    <row r="1038" spans="1:6" ht="50.1" customHeight="1">
      <c r="A1038" s="265"/>
      <c r="C1038" s="257"/>
      <c r="D1038" s="257"/>
      <c r="E1038" s="257"/>
      <c r="F1038" s="257"/>
    </row>
    <row r="1039" spans="1:6" ht="50.1" customHeight="1">
      <c r="A1039" s="265"/>
      <c r="C1039" s="257"/>
      <c r="D1039" s="257"/>
      <c r="E1039" s="257"/>
      <c r="F1039" s="257"/>
    </row>
    <row r="1040" spans="1:6" ht="50.1" customHeight="1">
      <c r="A1040" s="265"/>
      <c r="C1040" s="257"/>
      <c r="D1040" s="257"/>
      <c r="E1040" s="257"/>
      <c r="F1040" s="257"/>
    </row>
    <row r="1041" spans="1:6" ht="50.1" customHeight="1">
      <c r="A1041" s="265"/>
      <c r="C1041" s="257"/>
      <c r="D1041" s="257"/>
      <c r="E1041" s="257"/>
      <c r="F1041" s="257"/>
    </row>
    <row r="1042" spans="1:6" ht="50.1" customHeight="1">
      <c r="A1042" s="265"/>
      <c r="C1042" s="257"/>
      <c r="D1042" s="257"/>
      <c r="E1042" s="257"/>
      <c r="F1042" s="257"/>
    </row>
    <row r="1043" spans="1:6" ht="50.1" customHeight="1">
      <c r="A1043" s="265"/>
      <c r="C1043" s="257"/>
      <c r="D1043" s="257"/>
      <c r="E1043" s="257"/>
      <c r="F1043" s="257"/>
    </row>
    <row r="1114" spans="7:7" ht="50.1" customHeight="1">
      <c r="G1114" s="260" t="s">
        <v>306</v>
      </c>
    </row>
  </sheetData>
  <sheetProtection password="CC1A" sheet="1" objects="1" scenarios="1"/>
  <mergeCells count="46">
    <mergeCell ref="B7:F7"/>
    <mergeCell ref="A2:F2"/>
    <mergeCell ref="B3:F3"/>
    <mergeCell ref="B4:F4"/>
    <mergeCell ref="B5:F5"/>
    <mergeCell ref="B6:F6"/>
    <mergeCell ref="B19:F19"/>
    <mergeCell ref="B8:F8"/>
    <mergeCell ref="B9:F9"/>
    <mergeCell ref="B10:F10"/>
    <mergeCell ref="B11:F11"/>
    <mergeCell ref="B12:F12"/>
    <mergeCell ref="B13:F13"/>
    <mergeCell ref="B14:F14"/>
    <mergeCell ref="B15:F15"/>
    <mergeCell ref="B16:F16"/>
    <mergeCell ref="B17:F17"/>
    <mergeCell ref="B18:F18"/>
    <mergeCell ref="B31:F31"/>
    <mergeCell ref="B20:F20"/>
    <mergeCell ref="B21:F21"/>
    <mergeCell ref="B22:F22"/>
    <mergeCell ref="B23:F23"/>
    <mergeCell ref="B24:F24"/>
    <mergeCell ref="B25:F25"/>
    <mergeCell ref="B26:F26"/>
    <mergeCell ref="B27:F27"/>
    <mergeCell ref="B28:F28"/>
    <mergeCell ref="B29:F29"/>
    <mergeCell ref="B30:F30"/>
    <mergeCell ref="B32:F32"/>
    <mergeCell ref="A110:A112"/>
    <mergeCell ref="C110:C112"/>
    <mergeCell ref="D110:D112"/>
    <mergeCell ref="E110:E112"/>
    <mergeCell ref="F110:F112"/>
    <mergeCell ref="A124:A125"/>
    <mergeCell ref="C124:C125"/>
    <mergeCell ref="D124:D125"/>
    <mergeCell ref="E124:E125"/>
    <mergeCell ref="F124:F125"/>
    <mergeCell ref="A116:A118"/>
    <mergeCell ref="C116:C118"/>
    <mergeCell ref="D116:D118"/>
    <mergeCell ref="E116:E118"/>
    <mergeCell ref="F116:F118"/>
  </mergeCells>
  <pageMargins left="0.70866141732283472" right="0.70866141732283472" top="0.74803149606299213" bottom="0.56999999999999995" header="0.31496062992125984" footer="0.31496062992125984"/>
  <pageSetup paperSize="9" scale="98" fitToHeight="0" orientation="portrait" r:id="rId1"/>
  <headerFooter alignWithMargins="0">
    <oddHeader>&amp;L&amp;9OM Projekt j.d.o.o.
Projekt br.: 1605-GL&amp;C&amp;9TROŠKOVNIK 
MATERIJALA I RADOVA&amp;R&amp;9&amp;P/&amp;N</oddHeader>
    <oddFooter>&amp;L&amp;9Građevina: PPO PODMURVICE&amp;C&amp;9ENERGETSKA OBNOVA&amp;R&amp;9Rijeka, svibanj 2016</oddFooter>
  </headerFooter>
  <rowBreaks count="3" manualBreakCount="3">
    <brk id="82" max="5" man="1"/>
    <brk id="143" max="5" man="1"/>
    <brk id="169" max="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26"/>
  <sheetViews>
    <sheetView showGridLines="0" topLeftCell="A96" zoomScaleNormal="100" zoomScaleSheetLayoutView="80" workbookViewId="0">
      <selection activeCell="F105" sqref="F105"/>
    </sheetView>
  </sheetViews>
  <sheetFormatPr defaultColWidth="10.28515625" defaultRowHeight="15"/>
  <cols>
    <col min="1" max="1" width="5.7109375" style="459" customWidth="1"/>
    <col min="2" max="2" width="49.7109375" style="460" customWidth="1"/>
    <col min="3" max="3" width="4.5703125" style="461" customWidth="1"/>
    <col min="4" max="4" width="5.140625" style="461" customWidth="1"/>
    <col min="5" max="5" width="2.28515625" style="461" customWidth="1"/>
    <col min="6" max="6" width="12.140625" style="462" customWidth="1"/>
    <col min="7" max="7" width="3" style="461" customWidth="1"/>
    <col min="8" max="8" width="11" style="462" customWidth="1"/>
    <col min="9" max="9" width="3" style="461" customWidth="1"/>
    <col min="10" max="16384" width="10.28515625" style="463"/>
  </cols>
  <sheetData>
    <row r="2" spans="1:9" ht="61.15" customHeight="1">
      <c r="B2" s="460" t="s">
        <v>574</v>
      </c>
    </row>
    <row r="3" spans="1:9" ht="31.15" customHeight="1">
      <c r="B3" s="460" t="s">
        <v>573</v>
      </c>
    </row>
    <row r="4" spans="1:9" ht="33" customHeight="1">
      <c r="B4" s="460" t="s">
        <v>572</v>
      </c>
    </row>
    <row r="5" spans="1:9" ht="40.9" customHeight="1">
      <c r="B5" s="460" t="s">
        <v>571</v>
      </c>
    </row>
    <row r="6" spans="1:9" ht="28.5">
      <c r="B6" s="460" t="s">
        <v>570</v>
      </c>
    </row>
    <row r="7" spans="1:9" ht="42.75">
      <c r="B7" s="460" t="s">
        <v>569</v>
      </c>
    </row>
    <row r="8" spans="1:9">
      <c r="B8" s="460" t="s">
        <v>568</v>
      </c>
    </row>
    <row r="10" spans="1:9">
      <c r="B10" s="464"/>
      <c r="C10" s="465"/>
      <c r="D10" s="465"/>
      <c r="E10" s="465"/>
      <c r="F10" s="466"/>
      <c r="G10" s="465"/>
      <c r="H10" s="466"/>
      <c r="I10" s="465"/>
    </row>
    <row r="11" spans="1:9">
      <c r="A11" s="467" t="s">
        <v>2</v>
      </c>
      <c r="B11" s="468" t="s">
        <v>542</v>
      </c>
      <c r="C11" s="469"/>
      <c r="D11" s="469"/>
      <c r="E11" s="469"/>
      <c r="F11" s="470"/>
      <c r="G11" s="469"/>
      <c r="H11" s="470"/>
      <c r="I11" s="469"/>
    </row>
    <row r="12" spans="1:9">
      <c r="B12" s="464"/>
      <c r="C12" s="465"/>
      <c r="D12" s="465"/>
      <c r="E12" s="465"/>
      <c r="F12" s="466"/>
      <c r="G12" s="465"/>
      <c r="H12" s="466"/>
      <c r="I12" s="465"/>
    </row>
    <row r="13" spans="1:9">
      <c r="A13" s="459" t="s">
        <v>479</v>
      </c>
      <c r="B13" s="464" t="s">
        <v>567</v>
      </c>
      <c r="C13" s="465"/>
      <c r="D13" s="465"/>
      <c r="E13" s="465"/>
      <c r="F13" s="466"/>
      <c r="G13" s="465"/>
      <c r="H13" s="466"/>
      <c r="I13" s="465"/>
    </row>
    <row r="14" spans="1:9">
      <c r="B14" s="464"/>
      <c r="C14" s="465"/>
      <c r="D14" s="465"/>
      <c r="E14" s="465"/>
      <c r="F14" s="466"/>
      <c r="G14" s="465"/>
      <c r="H14" s="466"/>
      <c r="I14" s="465"/>
    </row>
    <row r="15" spans="1:9">
      <c r="B15" s="471" t="s">
        <v>543</v>
      </c>
      <c r="C15" s="472"/>
      <c r="D15" s="472">
        <v>1</v>
      </c>
      <c r="E15" s="472" t="s">
        <v>529</v>
      </c>
      <c r="F15" s="514"/>
      <c r="G15" s="472" t="s">
        <v>164</v>
      </c>
      <c r="H15" s="473">
        <f>F15*D15</f>
        <v>0</v>
      </c>
      <c r="I15" s="472" t="s">
        <v>164</v>
      </c>
    </row>
    <row r="16" spans="1:9">
      <c r="B16" s="464"/>
      <c r="C16" s="465"/>
      <c r="D16" s="465"/>
      <c r="E16" s="465"/>
      <c r="F16" s="466"/>
      <c r="G16" s="465"/>
      <c r="H16" s="466"/>
      <c r="I16" s="465"/>
    </row>
    <row r="17" spans="1:9" ht="28.5">
      <c r="A17" s="459" t="s">
        <v>477</v>
      </c>
      <c r="B17" s="464" t="s">
        <v>566</v>
      </c>
      <c r="C17" s="465"/>
      <c r="D17" s="465"/>
      <c r="E17" s="465"/>
      <c r="F17" s="466"/>
      <c r="G17" s="465"/>
      <c r="H17" s="466"/>
      <c r="I17" s="465"/>
    </row>
    <row r="18" spans="1:9">
      <c r="B18" s="464"/>
      <c r="C18" s="465"/>
      <c r="D18" s="465"/>
      <c r="E18" s="465"/>
      <c r="F18" s="466"/>
      <c r="G18" s="465"/>
      <c r="H18" s="466"/>
      <c r="I18" s="465"/>
    </row>
    <row r="19" spans="1:9">
      <c r="B19" s="471" t="s">
        <v>15</v>
      </c>
      <c r="C19" s="472"/>
      <c r="D19" s="472">
        <v>51</v>
      </c>
      <c r="E19" s="472" t="s">
        <v>529</v>
      </c>
      <c r="F19" s="514"/>
      <c r="G19" s="472" t="s">
        <v>164</v>
      </c>
      <c r="H19" s="473">
        <f>F19*D19</f>
        <v>0</v>
      </c>
      <c r="I19" s="472" t="s">
        <v>164</v>
      </c>
    </row>
    <row r="20" spans="1:9">
      <c r="B20" s="464"/>
      <c r="C20" s="465"/>
      <c r="D20" s="465"/>
      <c r="E20" s="465"/>
      <c r="F20" s="466"/>
      <c r="G20" s="465"/>
      <c r="H20" s="466"/>
      <c r="I20" s="465"/>
    </row>
    <row r="21" spans="1:9">
      <c r="A21" s="459" t="s">
        <v>475</v>
      </c>
      <c r="B21" s="464" t="s">
        <v>565</v>
      </c>
      <c r="C21" s="465"/>
      <c r="D21" s="465"/>
      <c r="E21" s="465"/>
      <c r="F21" s="466"/>
      <c r="G21" s="465"/>
      <c r="H21" s="466"/>
      <c r="I21" s="465"/>
    </row>
    <row r="22" spans="1:9">
      <c r="B22" s="464"/>
      <c r="C22" s="465"/>
      <c r="D22" s="465"/>
      <c r="E22" s="465"/>
      <c r="F22" s="466"/>
      <c r="G22" s="465"/>
      <c r="H22" s="466"/>
      <c r="I22" s="465"/>
    </row>
    <row r="23" spans="1:9">
      <c r="B23" s="471" t="s">
        <v>15</v>
      </c>
      <c r="C23" s="472"/>
      <c r="D23" s="472">
        <v>51</v>
      </c>
      <c r="E23" s="472" t="s">
        <v>529</v>
      </c>
      <c r="F23" s="514"/>
      <c r="G23" s="472" t="s">
        <v>164</v>
      </c>
      <c r="H23" s="473">
        <f>F23*D23</f>
        <v>0</v>
      </c>
      <c r="I23" s="472" t="s">
        <v>164</v>
      </c>
    </row>
    <row r="24" spans="1:9">
      <c r="B24" s="464"/>
      <c r="C24" s="465"/>
      <c r="D24" s="465"/>
      <c r="E24" s="465"/>
      <c r="F24" s="466"/>
      <c r="G24" s="465"/>
      <c r="H24" s="466"/>
      <c r="I24" s="465"/>
    </row>
    <row r="25" spans="1:9" ht="229.5" customHeight="1">
      <c r="A25" s="459" t="s">
        <v>473</v>
      </c>
      <c r="B25" s="464" t="s">
        <v>596</v>
      </c>
      <c r="C25" s="465"/>
      <c r="D25" s="465"/>
      <c r="E25" s="465"/>
      <c r="F25" s="466"/>
      <c r="G25" s="465"/>
      <c r="H25" s="466"/>
      <c r="I25" s="465"/>
    </row>
    <row r="26" spans="1:9" ht="17.25" customHeight="1">
      <c r="B26" s="464"/>
      <c r="C26" s="465"/>
      <c r="D26" s="465"/>
      <c r="E26" s="465"/>
      <c r="F26" s="466"/>
      <c r="G26" s="465"/>
      <c r="H26" s="466"/>
      <c r="I26" s="465"/>
    </row>
    <row r="27" spans="1:9">
      <c r="B27" s="464"/>
      <c r="C27" s="465"/>
      <c r="D27" s="465"/>
      <c r="E27" s="465"/>
      <c r="F27" s="466"/>
      <c r="G27" s="465"/>
      <c r="H27" s="466"/>
      <c r="I27" s="465"/>
    </row>
    <row r="28" spans="1:9">
      <c r="B28" s="471" t="s">
        <v>564</v>
      </c>
      <c r="C28" s="472"/>
      <c r="D28" s="472">
        <v>51</v>
      </c>
      <c r="E28" s="472" t="s">
        <v>529</v>
      </c>
      <c r="F28" s="514"/>
      <c r="G28" s="472" t="s">
        <v>164</v>
      </c>
      <c r="H28" s="473">
        <f>F28*D28</f>
        <v>0</v>
      </c>
      <c r="I28" s="472" t="s">
        <v>164</v>
      </c>
    </row>
    <row r="29" spans="1:9">
      <c r="B29" s="464"/>
      <c r="C29" s="465"/>
      <c r="D29" s="465"/>
      <c r="E29" s="465"/>
      <c r="F29" s="466"/>
      <c r="G29" s="465"/>
      <c r="H29" s="466"/>
      <c r="I29" s="465"/>
    </row>
    <row r="30" spans="1:9">
      <c r="B30" s="464"/>
      <c r="C30" s="465"/>
      <c r="D30" s="465"/>
      <c r="E30" s="465"/>
      <c r="F30" s="466"/>
      <c r="G30" s="465"/>
      <c r="H30" s="466"/>
      <c r="I30" s="465"/>
    </row>
    <row r="31" spans="1:9" ht="57">
      <c r="A31" s="459" t="s">
        <v>471</v>
      </c>
      <c r="B31" s="464" t="s">
        <v>563</v>
      </c>
      <c r="C31" s="465"/>
      <c r="D31" s="465"/>
      <c r="E31" s="465"/>
      <c r="F31" s="466"/>
      <c r="G31" s="465"/>
      <c r="H31" s="466"/>
      <c r="I31" s="465"/>
    </row>
    <row r="32" spans="1:9">
      <c r="B32" s="464"/>
      <c r="C32" s="465"/>
      <c r="D32" s="465"/>
      <c r="E32" s="465"/>
      <c r="F32" s="466"/>
      <c r="G32" s="465"/>
      <c r="H32" s="466"/>
      <c r="I32" s="465"/>
    </row>
    <row r="33" spans="1:9">
      <c r="B33" s="471" t="s">
        <v>562</v>
      </c>
      <c r="C33" s="472" t="s">
        <v>327</v>
      </c>
      <c r="D33" s="472">
        <v>51</v>
      </c>
      <c r="E33" s="472" t="s">
        <v>529</v>
      </c>
      <c r="F33" s="514"/>
      <c r="G33" s="472" t="s">
        <v>164</v>
      </c>
      <c r="H33" s="473">
        <f>F33*D33</f>
        <v>0</v>
      </c>
      <c r="I33" s="472" t="s">
        <v>164</v>
      </c>
    </row>
    <row r="34" spans="1:9">
      <c r="B34" s="464"/>
      <c r="C34" s="465"/>
      <c r="D34" s="465"/>
      <c r="E34" s="465"/>
      <c r="F34" s="466"/>
      <c r="G34" s="465"/>
      <c r="H34" s="466"/>
      <c r="I34" s="465"/>
    </row>
    <row r="35" spans="1:9" ht="28.5">
      <c r="A35" s="459" t="s">
        <v>469</v>
      </c>
      <c r="B35" s="464" t="s">
        <v>561</v>
      </c>
      <c r="C35" s="465"/>
      <c r="D35" s="465"/>
      <c r="E35" s="465"/>
      <c r="F35" s="466"/>
      <c r="G35" s="465"/>
      <c r="H35" s="466"/>
      <c r="I35" s="465"/>
    </row>
    <row r="36" spans="1:9">
      <c r="B36" s="464"/>
      <c r="C36" s="465"/>
      <c r="D36" s="465"/>
      <c r="E36" s="465"/>
      <c r="F36" s="466"/>
      <c r="G36" s="465"/>
      <c r="H36" s="466"/>
      <c r="I36" s="465"/>
    </row>
    <row r="37" spans="1:9">
      <c r="B37" s="471" t="s">
        <v>560</v>
      </c>
      <c r="C37" s="472" t="s">
        <v>15</v>
      </c>
      <c r="D37" s="472">
        <v>1</v>
      </c>
      <c r="E37" s="472" t="s">
        <v>529</v>
      </c>
      <c r="F37" s="514"/>
      <c r="G37" s="472" t="s">
        <v>164</v>
      </c>
      <c r="H37" s="473">
        <f>F37*D37</f>
        <v>0</v>
      </c>
      <c r="I37" s="472" t="s">
        <v>164</v>
      </c>
    </row>
    <row r="38" spans="1:9">
      <c r="B38" s="471" t="s">
        <v>559</v>
      </c>
      <c r="C38" s="472" t="s">
        <v>15</v>
      </c>
      <c r="D38" s="472">
        <v>1</v>
      </c>
      <c r="E38" s="472" t="s">
        <v>529</v>
      </c>
      <c r="F38" s="514"/>
      <c r="G38" s="472" t="s">
        <v>164</v>
      </c>
      <c r="H38" s="473">
        <f>F38*D38</f>
        <v>0</v>
      </c>
      <c r="I38" s="472" t="s">
        <v>164</v>
      </c>
    </row>
    <row r="39" spans="1:9">
      <c r="B39" s="464"/>
      <c r="C39" s="465"/>
      <c r="D39" s="465"/>
      <c r="E39" s="465"/>
      <c r="F39" s="466"/>
      <c r="G39" s="465"/>
      <c r="H39" s="466"/>
      <c r="I39" s="465"/>
    </row>
    <row r="40" spans="1:9" ht="42.75">
      <c r="A40" s="459" t="s">
        <v>467</v>
      </c>
      <c r="B40" s="460" t="s">
        <v>597</v>
      </c>
    </row>
    <row r="42" spans="1:9" ht="16.5">
      <c r="B42" s="460" t="s">
        <v>558</v>
      </c>
    </row>
    <row r="43" spans="1:9">
      <c r="B43" s="460" t="s">
        <v>557</v>
      </c>
    </row>
    <row r="44" spans="1:9">
      <c r="B44" s="460" t="s">
        <v>556</v>
      </c>
    </row>
    <row r="45" spans="1:9">
      <c r="B45" s="460" t="s">
        <v>555</v>
      </c>
    </row>
    <row r="46" spans="1:9">
      <c r="B46" s="460" t="s">
        <v>554</v>
      </c>
    </row>
    <row r="47" spans="1:9">
      <c r="B47" s="460" t="s">
        <v>553</v>
      </c>
    </row>
    <row r="48" spans="1:9">
      <c r="B48" s="460" t="s">
        <v>552</v>
      </c>
    </row>
    <row r="50" spans="1:9">
      <c r="B50" s="464"/>
      <c r="C50" s="465"/>
      <c r="D50" s="465"/>
      <c r="E50" s="465"/>
      <c r="F50" s="466"/>
      <c r="G50" s="465"/>
      <c r="H50" s="466"/>
      <c r="I50" s="465"/>
    </row>
    <row r="51" spans="1:9">
      <c r="B51" s="471"/>
      <c r="C51" s="472" t="s">
        <v>15</v>
      </c>
      <c r="D51" s="472">
        <v>2</v>
      </c>
      <c r="E51" s="472" t="s">
        <v>529</v>
      </c>
      <c r="F51" s="514"/>
      <c r="G51" s="472" t="s">
        <v>164</v>
      </c>
      <c r="H51" s="473">
        <f>F51*D51</f>
        <v>0</v>
      </c>
      <c r="I51" s="472" t="s">
        <v>164</v>
      </c>
    </row>
    <row r="52" spans="1:9">
      <c r="B52" s="464"/>
      <c r="C52" s="465"/>
      <c r="D52" s="465"/>
      <c r="E52" s="465"/>
      <c r="F52" s="466"/>
      <c r="G52" s="465"/>
      <c r="H52" s="466"/>
      <c r="I52" s="465"/>
    </row>
    <row r="53" spans="1:9">
      <c r="A53" s="459" t="s">
        <v>551</v>
      </c>
      <c r="B53" s="464" t="s">
        <v>550</v>
      </c>
      <c r="C53" s="465"/>
      <c r="D53" s="465"/>
      <c r="E53" s="465"/>
      <c r="F53" s="466"/>
      <c r="G53" s="465"/>
      <c r="H53" s="466"/>
      <c r="I53" s="465"/>
    </row>
    <row r="54" spans="1:9">
      <c r="B54" s="464"/>
      <c r="C54" s="465"/>
      <c r="D54" s="465"/>
      <c r="E54" s="465"/>
      <c r="F54" s="466"/>
      <c r="G54" s="465"/>
      <c r="H54" s="466"/>
      <c r="I54" s="465"/>
    </row>
    <row r="55" spans="1:9">
      <c r="B55" s="471" t="s">
        <v>543</v>
      </c>
      <c r="C55" s="472"/>
      <c r="D55" s="472">
        <v>1</v>
      </c>
      <c r="E55" s="472" t="s">
        <v>529</v>
      </c>
      <c r="F55" s="514"/>
      <c r="G55" s="472" t="s">
        <v>164</v>
      </c>
      <c r="H55" s="473">
        <f>F55*D55</f>
        <v>0</v>
      </c>
      <c r="I55" s="472" t="s">
        <v>164</v>
      </c>
    </row>
    <row r="56" spans="1:9">
      <c r="B56" s="464"/>
      <c r="C56" s="465"/>
      <c r="D56" s="465"/>
      <c r="E56" s="465"/>
      <c r="F56" s="466"/>
      <c r="G56" s="465"/>
      <c r="H56" s="466"/>
      <c r="I56" s="465"/>
    </row>
    <row r="57" spans="1:9">
      <c r="B57" s="464"/>
      <c r="C57" s="465"/>
      <c r="D57" s="465"/>
      <c r="E57" s="465"/>
      <c r="F57" s="466"/>
      <c r="G57" s="465"/>
      <c r="H57" s="466"/>
      <c r="I57" s="465"/>
    </row>
    <row r="58" spans="1:9" ht="42.75">
      <c r="A58" s="459" t="s">
        <v>549</v>
      </c>
      <c r="B58" s="464" t="s">
        <v>548</v>
      </c>
      <c r="C58" s="465"/>
      <c r="D58" s="465"/>
      <c r="E58" s="465"/>
      <c r="F58" s="466"/>
      <c r="G58" s="465"/>
      <c r="H58" s="466"/>
      <c r="I58" s="465"/>
    </row>
    <row r="59" spans="1:9">
      <c r="B59" s="464"/>
      <c r="C59" s="465"/>
      <c r="D59" s="465"/>
      <c r="E59" s="465"/>
      <c r="F59" s="466"/>
      <c r="G59" s="465"/>
      <c r="H59" s="466"/>
      <c r="I59" s="465"/>
    </row>
    <row r="60" spans="1:9">
      <c r="B60" s="471"/>
      <c r="C60" s="472" t="s">
        <v>15</v>
      </c>
      <c r="D60" s="472">
        <v>51</v>
      </c>
      <c r="E60" s="472" t="s">
        <v>529</v>
      </c>
      <c r="F60" s="514"/>
      <c r="G60" s="472" t="s">
        <v>164</v>
      </c>
      <c r="H60" s="473">
        <f>F60*D60</f>
        <v>0</v>
      </c>
      <c r="I60" s="472" t="s">
        <v>164</v>
      </c>
    </row>
    <row r="61" spans="1:9">
      <c r="B61" s="464"/>
      <c r="C61" s="465"/>
      <c r="D61" s="465"/>
      <c r="E61" s="465"/>
      <c r="F61" s="466"/>
      <c r="G61" s="465"/>
      <c r="H61" s="466"/>
      <c r="I61" s="465"/>
    </row>
    <row r="62" spans="1:9">
      <c r="A62" s="459" t="s">
        <v>547</v>
      </c>
      <c r="B62" s="464" t="s">
        <v>546</v>
      </c>
      <c r="C62" s="465"/>
      <c r="D62" s="465"/>
      <c r="E62" s="465"/>
      <c r="F62" s="466"/>
      <c r="G62" s="465"/>
      <c r="H62" s="466"/>
      <c r="I62" s="465"/>
    </row>
    <row r="63" spans="1:9">
      <c r="B63" s="464"/>
      <c r="C63" s="465"/>
      <c r="D63" s="465"/>
      <c r="E63" s="465"/>
      <c r="F63" s="466"/>
      <c r="G63" s="465"/>
      <c r="H63" s="466"/>
      <c r="I63" s="465"/>
    </row>
    <row r="64" spans="1:9">
      <c r="B64" s="471" t="s">
        <v>543</v>
      </c>
      <c r="C64" s="472"/>
      <c r="D64" s="472">
        <v>1</v>
      </c>
      <c r="E64" s="472" t="s">
        <v>529</v>
      </c>
      <c r="F64" s="514"/>
      <c r="G64" s="472" t="s">
        <v>164</v>
      </c>
      <c r="H64" s="473">
        <f>F64*D64</f>
        <v>0</v>
      </c>
      <c r="I64" s="472" t="s">
        <v>164</v>
      </c>
    </row>
    <row r="65" spans="1:9">
      <c r="B65" s="464"/>
      <c r="C65" s="465"/>
      <c r="D65" s="465"/>
      <c r="E65" s="465"/>
      <c r="F65" s="466"/>
      <c r="G65" s="465"/>
      <c r="H65" s="466"/>
      <c r="I65" s="465"/>
    </row>
    <row r="66" spans="1:9" ht="28.5">
      <c r="A66" s="459" t="s">
        <v>545</v>
      </c>
      <c r="B66" s="464" t="s">
        <v>544</v>
      </c>
      <c r="C66" s="465"/>
      <c r="D66" s="465"/>
      <c r="E66" s="465"/>
      <c r="F66" s="466"/>
      <c r="G66" s="465"/>
      <c r="H66" s="466"/>
      <c r="I66" s="465"/>
    </row>
    <row r="67" spans="1:9">
      <c r="B67" s="464"/>
      <c r="C67" s="465"/>
      <c r="D67" s="465"/>
      <c r="E67" s="465"/>
      <c r="F67" s="466"/>
      <c r="G67" s="465"/>
      <c r="H67" s="466"/>
      <c r="I67" s="465"/>
    </row>
    <row r="68" spans="1:9">
      <c r="B68" s="471" t="s">
        <v>543</v>
      </c>
      <c r="C68" s="472"/>
      <c r="D68" s="472">
        <v>1</v>
      </c>
      <c r="E68" s="472" t="s">
        <v>529</v>
      </c>
      <c r="F68" s="514"/>
      <c r="G68" s="472" t="s">
        <v>164</v>
      </c>
      <c r="H68" s="473">
        <f>F68*D68</f>
        <v>0</v>
      </c>
      <c r="I68" s="472" t="s">
        <v>164</v>
      </c>
    </row>
    <row r="69" spans="1:9">
      <c r="B69" s="464"/>
      <c r="C69" s="465"/>
      <c r="D69" s="465"/>
      <c r="E69" s="465"/>
      <c r="F69" s="466"/>
      <c r="G69" s="465"/>
      <c r="H69" s="466"/>
      <c r="I69" s="465"/>
    </row>
    <row r="70" spans="1:9">
      <c r="A70" s="467"/>
      <c r="B70" s="468" t="s">
        <v>542</v>
      </c>
      <c r="C70" s="469"/>
      <c r="D70" s="469"/>
      <c r="E70" s="469"/>
      <c r="F70" s="470"/>
      <c r="G70" s="469"/>
      <c r="H70" s="474">
        <f>SUM(H15:H68)</f>
        <v>0</v>
      </c>
      <c r="I70" s="469" t="s">
        <v>164</v>
      </c>
    </row>
    <row r="71" spans="1:9">
      <c r="B71" s="464"/>
      <c r="C71" s="465"/>
      <c r="D71" s="465"/>
      <c r="E71" s="465"/>
      <c r="F71" s="466"/>
      <c r="G71" s="465"/>
      <c r="H71" s="466"/>
      <c r="I71" s="465"/>
    </row>
    <row r="72" spans="1:9">
      <c r="A72" s="467" t="s">
        <v>3</v>
      </c>
      <c r="B72" s="468" t="s">
        <v>541</v>
      </c>
      <c r="C72" s="469"/>
      <c r="D72" s="469"/>
      <c r="E72" s="469"/>
      <c r="F72" s="470"/>
      <c r="G72" s="469"/>
      <c r="H72" s="470"/>
      <c r="I72" s="469"/>
    </row>
    <row r="73" spans="1:9">
      <c r="A73" s="467"/>
      <c r="B73" s="468"/>
      <c r="C73" s="469"/>
      <c r="D73" s="469"/>
      <c r="E73" s="469"/>
      <c r="F73" s="470"/>
      <c r="G73" s="469"/>
      <c r="H73" s="474"/>
      <c r="I73" s="469"/>
    </row>
    <row r="74" spans="1:9">
      <c r="A74" s="459" t="s">
        <v>463</v>
      </c>
      <c r="B74" s="460" t="s">
        <v>540</v>
      </c>
      <c r="F74" s="475"/>
    </row>
    <row r="75" spans="1:9">
      <c r="F75" s="475"/>
    </row>
    <row r="76" spans="1:9">
      <c r="B76" s="471" t="s">
        <v>532</v>
      </c>
      <c r="C76" s="472"/>
      <c r="D76" s="472">
        <v>6</v>
      </c>
      <c r="E76" s="472" t="s">
        <v>529</v>
      </c>
      <c r="F76" s="514"/>
      <c r="G76" s="472" t="s">
        <v>164</v>
      </c>
      <c r="H76" s="473">
        <f>F76*D76</f>
        <v>0</v>
      </c>
      <c r="I76" s="472" t="s">
        <v>164</v>
      </c>
    </row>
    <row r="77" spans="1:9">
      <c r="F77" s="475"/>
    </row>
    <row r="78" spans="1:9">
      <c r="A78" s="459" t="s">
        <v>461</v>
      </c>
      <c r="B78" s="460" t="s">
        <v>539</v>
      </c>
      <c r="F78" s="475"/>
    </row>
    <row r="79" spans="1:9">
      <c r="F79" s="475"/>
    </row>
    <row r="80" spans="1:9">
      <c r="B80" s="471" t="s">
        <v>532</v>
      </c>
      <c r="C80" s="472"/>
      <c r="D80" s="472">
        <v>6</v>
      </c>
      <c r="E80" s="472" t="s">
        <v>529</v>
      </c>
      <c r="F80" s="514"/>
      <c r="G80" s="472" t="s">
        <v>164</v>
      </c>
      <c r="H80" s="473">
        <f>F80*D80</f>
        <v>0</v>
      </c>
      <c r="I80" s="472" t="s">
        <v>164</v>
      </c>
    </row>
    <row r="81" spans="1:9">
      <c r="F81" s="475"/>
    </row>
    <row r="82" spans="1:9" ht="42.75">
      <c r="A82" s="459" t="s">
        <v>459</v>
      </c>
      <c r="B82" s="460" t="s">
        <v>538</v>
      </c>
      <c r="F82" s="475"/>
    </row>
    <row r="83" spans="1:9">
      <c r="F83" s="475"/>
    </row>
    <row r="84" spans="1:9">
      <c r="B84" s="471" t="s">
        <v>532</v>
      </c>
      <c r="C84" s="472"/>
      <c r="D84" s="472">
        <v>6</v>
      </c>
      <c r="E84" s="472" t="s">
        <v>529</v>
      </c>
      <c r="F84" s="514"/>
      <c r="G84" s="472" t="s">
        <v>164</v>
      </c>
      <c r="H84" s="473">
        <f>F84*D84</f>
        <v>0</v>
      </c>
      <c r="I84" s="472" t="s">
        <v>164</v>
      </c>
    </row>
    <row r="85" spans="1:9">
      <c r="F85" s="475"/>
    </row>
    <row r="86" spans="1:9" ht="28.5">
      <c r="A86" s="459" t="s">
        <v>457</v>
      </c>
      <c r="B86" s="460" t="s">
        <v>598</v>
      </c>
      <c r="F86" s="475"/>
    </row>
    <row r="87" spans="1:9">
      <c r="F87" s="475"/>
    </row>
    <row r="88" spans="1:9">
      <c r="B88" s="476" t="s">
        <v>536</v>
      </c>
      <c r="C88" s="472" t="s">
        <v>327</v>
      </c>
      <c r="D88" s="472">
        <v>4</v>
      </c>
      <c r="E88" s="472" t="s">
        <v>529</v>
      </c>
      <c r="F88" s="514"/>
      <c r="G88" s="472" t="s">
        <v>164</v>
      </c>
      <c r="H88" s="473">
        <f t="shared" ref="H88:H93" si="0">F88*D88</f>
        <v>0</v>
      </c>
      <c r="I88" s="472" t="s">
        <v>164</v>
      </c>
    </row>
    <row r="89" spans="1:9">
      <c r="B89" s="476" t="s">
        <v>536</v>
      </c>
      <c r="C89" s="472" t="s">
        <v>327</v>
      </c>
      <c r="D89" s="472">
        <v>4</v>
      </c>
      <c r="E89" s="472" t="s">
        <v>529</v>
      </c>
      <c r="F89" s="514"/>
      <c r="G89" s="472" t="s">
        <v>164</v>
      </c>
      <c r="H89" s="473">
        <f t="shared" si="0"/>
        <v>0</v>
      </c>
      <c r="I89" s="472" t="s">
        <v>164</v>
      </c>
    </row>
    <row r="90" spans="1:9">
      <c r="B90" s="476" t="s">
        <v>537</v>
      </c>
      <c r="C90" s="472" t="s">
        <v>327</v>
      </c>
      <c r="D90" s="472">
        <v>4</v>
      </c>
      <c r="E90" s="472" t="s">
        <v>529</v>
      </c>
      <c r="F90" s="514"/>
      <c r="G90" s="472" t="s">
        <v>164</v>
      </c>
      <c r="H90" s="473">
        <f t="shared" si="0"/>
        <v>0</v>
      </c>
      <c r="I90" s="472" t="s">
        <v>164</v>
      </c>
    </row>
    <row r="91" spans="1:9">
      <c r="B91" s="476" t="s">
        <v>536</v>
      </c>
      <c r="C91" s="472" t="s">
        <v>327</v>
      </c>
      <c r="D91" s="472">
        <v>4</v>
      </c>
      <c r="E91" s="472" t="s">
        <v>529</v>
      </c>
      <c r="F91" s="514"/>
      <c r="G91" s="472" t="s">
        <v>164</v>
      </c>
      <c r="H91" s="473">
        <f t="shared" si="0"/>
        <v>0</v>
      </c>
      <c r="I91" s="472" t="s">
        <v>164</v>
      </c>
    </row>
    <row r="92" spans="1:9">
      <c r="B92" s="476" t="s">
        <v>536</v>
      </c>
      <c r="C92" s="472" t="s">
        <v>327</v>
      </c>
      <c r="D92" s="472">
        <v>4</v>
      </c>
      <c r="E92" s="472" t="s">
        <v>529</v>
      </c>
      <c r="F92" s="514"/>
      <c r="G92" s="472" t="s">
        <v>164</v>
      </c>
      <c r="H92" s="473">
        <f t="shared" si="0"/>
        <v>0</v>
      </c>
      <c r="I92" s="472" t="s">
        <v>164</v>
      </c>
    </row>
    <row r="93" spans="1:9">
      <c r="B93" s="476" t="s">
        <v>535</v>
      </c>
      <c r="C93" s="472" t="s">
        <v>327</v>
      </c>
      <c r="D93" s="472">
        <v>10</v>
      </c>
      <c r="E93" s="472" t="s">
        <v>529</v>
      </c>
      <c r="F93" s="514"/>
      <c r="G93" s="472" t="s">
        <v>164</v>
      </c>
      <c r="H93" s="473">
        <f t="shared" si="0"/>
        <v>0</v>
      </c>
      <c r="I93" s="472" t="s">
        <v>164</v>
      </c>
    </row>
    <row r="94" spans="1:9">
      <c r="F94" s="475"/>
    </row>
    <row r="95" spans="1:9">
      <c r="A95" s="459" t="s">
        <v>455</v>
      </c>
      <c r="B95" s="460" t="s">
        <v>534</v>
      </c>
      <c r="F95" s="475"/>
    </row>
    <row r="96" spans="1:9">
      <c r="F96" s="475"/>
    </row>
    <row r="97" spans="1:9">
      <c r="B97" s="471" t="s">
        <v>532</v>
      </c>
      <c r="C97" s="472"/>
      <c r="D97" s="472">
        <v>6</v>
      </c>
      <c r="E97" s="472" t="s">
        <v>529</v>
      </c>
      <c r="F97" s="514"/>
      <c r="G97" s="472" t="s">
        <v>164</v>
      </c>
      <c r="H97" s="473">
        <f>F97*D97</f>
        <v>0</v>
      </c>
      <c r="I97" s="472" t="s">
        <v>164</v>
      </c>
    </row>
    <row r="98" spans="1:9">
      <c r="F98" s="475"/>
    </row>
    <row r="99" spans="1:9" ht="28.5">
      <c r="A99" s="459" t="s">
        <v>453</v>
      </c>
      <c r="B99" s="460" t="s">
        <v>533</v>
      </c>
      <c r="F99" s="475"/>
    </row>
    <row r="100" spans="1:9">
      <c r="F100" s="475"/>
    </row>
    <row r="101" spans="1:9">
      <c r="B101" s="471" t="s">
        <v>532</v>
      </c>
      <c r="C101" s="472"/>
      <c r="D101" s="472">
        <v>6</v>
      </c>
      <c r="E101" s="472" t="s">
        <v>529</v>
      </c>
      <c r="F101" s="514"/>
      <c r="G101" s="472" t="s">
        <v>164</v>
      </c>
      <c r="H101" s="473">
        <f>F101*D101</f>
        <v>0</v>
      </c>
      <c r="I101" s="472" t="s">
        <v>164</v>
      </c>
    </row>
    <row r="102" spans="1:9">
      <c r="B102" s="464"/>
      <c r="C102" s="465"/>
      <c r="D102" s="465"/>
      <c r="E102" s="465"/>
      <c r="F102" s="466"/>
      <c r="G102" s="465"/>
      <c r="H102" s="466"/>
      <c r="I102" s="465"/>
    </row>
    <row r="103" spans="1:9" ht="28.5">
      <c r="A103" s="459" t="s">
        <v>451</v>
      </c>
      <c r="B103" s="464" t="s">
        <v>531</v>
      </c>
      <c r="C103" s="465"/>
      <c r="D103" s="465"/>
      <c r="E103" s="465"/>
      <c r="F103" s="466"/>
      <c r="G103" s="465"/>
      <c r="H103" s="466"/>
      <c r="I103" s="465"/>
    </row>
    <row r="104" spans="1:9">
      <c r="B104" s="464"/>
      <c r="C104" s="465"/>
      <c r="D104" s="465"/>
      <c r="E104" s="465"/>
      <c r="F104" s="466"/>
      <c r="G104" s="465"/>
      <c r="H104" s="466"/>
      <c r="I104" s="465"/>
    </row>
    <row r="105" spans="1:9">
      <c r="B105" s="471" t="s">
        <v>530</v>
      </c>
      <c r="C105" s="472"/>
      <c r="D105" s="472">
        <v>42</v>
      </c>
      <c r="E105" s="472" t="s">
        <v>529</v>
      </c>
      <c r="F105" s="514"/>
      <c r="G105" s="472" t="s">
        <v>164</v>
      </c>
      <c r="H105" s="473">
        <f>F105*D105</f>
        <v>0</v>
      </c>
      <c r="I105" s="472" t="s">
        <v>164</v>
      </c>
    </row>
    <row r="106" spans="1:9">
      <c r="B106" s="464"/>
      <c r="C106" s="465"/>
      <c r="D106" s="465"/>
      <c r="E106" s="465"/>
      <c r="F106" s="466"/>
      <c r="G106" s="465"/>
      <c r="H106" s="466"/>
      <c r="I106" s="465"/>
    </row>
    <row r="107" spans="1:9">
      <c r="F107" s="475"/>
    </row>
    <row r="108" spans="1:9">
      <c r="A108" s="467"/>
      <c r="B108" s="468" t="s">
        <v>528</v>
      </c>
      <c r="C108" s="469"/>
      <c r="D108" s="469"/>
      <c r="E108" s="469"/>
      <c r="F108" s="470"/>
      <c r="G108" s="469"/>
      <c r="H108" s="474">
        <f>SUM(H76:H105)</f>
        <v>0</v>
      </c>
      <c r="I108" s="469" t="s">
        <v>164</v>
      </c>
    </row>
    <row r="109" spans="1:9">
      <c r="F109" s="475"/>
    </row>
    <row r="110" spans="1:9">
      <c r="F110" s="475"/>
    </row>
    <row r="111" spans="1:9" s="477" customFormat="1" ht="14.25">
      <c r="A111" s="459"/>
      <c r="B111" s="460"/>
      <c r="C111" s="461"/>
      <c r="D111" s="461"/>
      <c r="E111" s="461"/>
      <c r="F111" s="462"/>
      <c r="G111" s="461"/>
      <c r="H111" s="462"/>
      <c r="I111" s="461"/>
    </row>
    <row r="112" spans="1:9" s="477" customFormat="1" ht="14.45" customHeight="1">
      <c r="A112" s="459"/>
      <c r="B112" s="468" t="s">
        <v>527</v>
      </c>
      <c r="C112" s="469"/>
      <c r="D112" s="469"/>
      <c r="E112" s="469"/>
      <c r="F112" s="474"/>
      <c r="G112" s="469"/>
      <c r="H112" s="474"/>
      <c r="I112" s="469"/>
    </row>
    <row r="113" spans="1:12" s="477" customFormat="1">
      <c r="A113" s="459"/>
      <c r="B113" s="468"/>
      <c r="C113" s="469"/>
      <c r="D113" s="469"/>
      <c r="E113" s="469"/>
      <c r="F113" s="474"/>
      <c r="G113" s="469"/>
      <c r="H113" s="474"/>
      <c r="I113" s="469"/>
    </row>
    <row r="114" spans="1:12" s="482" customFormat="1">
      <c r="A114" s="478"/>
      <c r="B114" s="479"/>
      <c r="C114" s="480"/>
      <c r="D114" s="480"/>
      <c r="E114" s="480"/>
      <c r="F114" s="481"/>
      <c r="G114" s="480"/>
      <c r="H114" s="481"/>
      <c r="I114" s="480"/>
    </row>
    <row r="115" spans="1:12" s="482" customFormat="1">
      <c r="A115" s="478" t="s">
        <v>526</v>
      </c>
      <c r="B115" s="479" t="str">
        <f>B11</f>
        <v>TERMOSTATSKI RADIJATORSKI VENTILI</v>
      </c>
      <c r="C115" s="480"/>
      <c r="D115" s="480"/>
      <c r="E115" s="480"/>
      <c r="F115" s="481"/>
      <c r="G115" s="480"/>
      <c r="H115" s="481">
        <f>H70</f>
        <v>0</v>
      </c>
      <c r="I115" s="480" t="s">
        <v>164</v>
      </c>
    </row>
    <row r="116" spans="1:12" s="482" customFormat="1">
      <c r="A116" s="478"/>
      <c r="B116" s="479"/>
      <c r="C116" s="480"/>
      <c r="D116" s="480"/>
      <c r="E116" s="480"/>
      <c r="F116" s="481"/>
      <c r="G116" s="480"/>
      <c r="H116" s="481"/>
      <c r="I116" s="480"/>
      <c r="L116" s="483"/>
    </row>
    <row r="117" spans="1:12" s="482" customFormat="1">
      <c r="A117" s="478" t="s">
        <v>525</v>
      </c>
      <c r="B117" s="479" t="str">
        <f>B72</f>
        <v>PREMJEŠTANJE KLIMA UREĐAJA</v>
      </c>
      <c r="C117" s="480"/>
      <c r="D117" s="480"/>
      <c r="E117" s="480"/>
      <c r="F117" s="481"/>
      <c r="G117" s="480"/>
      <c r="H117" s="481">
        <f>H108</f>
        <v>0</v>
      </c>
      <c r="I117" s="480" t="s">
        <v>164</v>
      </c>
    </row>
    <row r="118" spans="1:12" s="482" customFormat="1">
      <c r="A118" s="478"/>
      <c r="B118" s="479"/>
      <c r="C118" s="480"/>
      <c r="D118" s="480"/>
      <c r="E118" s="480"/>
      <c r="F118" s="481"/>
      <c r="G118" s="480"/>
      <c r="H118" s="481"/>
      <c r="I118" s="480"/>
    </row>
    <row r="119" spans="1:12" s="477" customFormat="1">
      <c r="A119" s="484"/>
      <c r="B119" s="468"/>
      <c r="C119" s="469"/>
      <c r="D119" s="469"/>
      <c r="E119" s="469"/>
      <c r="F119" s="474"/>
      <c r="G119" s="469"/>
      <c r="H119" s="474"/>
      <c r="I119" s="469"/>
    </row>
    <row r="120" spans="1:12">
      <c r="B120" s="485" t="s">
        <v>307</v>
      </c>
      <c r="C120" s="486"/>
      <c r="D120" s="486"/>
      <c r="E120" s="486"/>
      <c r="F120" s="487"/>
      <c r="G120" s="486"/>
      <c r="H120" s="487">
        <f>SUM(H115:H117)</f>
        <v>0</v>
      </c>
      <c r="I120" s="486" t="s">
        <v>164</v>
      </c>
    </row>
    <row r="125" spans="1:12">
      <c r="A125" s="484"/>
      <c r="B125" s="464"/>
      <c r="C125" s="465"/>
      <c r="D125" s="465"/>
      <c r="E125" s="465"/>
      <c r="F125" s="466"/>
      <c r="G125" s="465"/>
      <c r="H125" s="466"/>
      <c r="I125" s="465"/>
    </row>
    <row r="126" spans="1:12">
      <c r="A126" s="484"/>
      <c r="B126" s="464"/>
      <c r="C126" s="465"/>
      <c r="D126" s="465"/>
      <c r="E126" s="465"/>
      <c r="F126" s="466"/>
      <c r="G126" s="465"/>
      <c r="H126" s="466"/>
      <c r="I126" s="465"/>
    </row>
  </sheetData>
  <sheetProtection password="CC1A" sheet="1" objects="1" scenarios="1"/>
  <printOptions horizontalCentered="1"/>
  <pageMargins left="0.35433070866141736" right="0.35433070866141736" top="0.78740157480314965" bottom="0.78740157480314965" header="0.51181102362204722" footer="0.51181102362204722"/>
  <pageSetup paperSize="9" scale="93" orientation="portrait" r:id="rId1"/>
  <headerFooter alignWithMargins="0">
    <oddHeader>&amp;C&amp;"Arial,Regular"&amp;11ENERGETSKA OBNOVA PPO PODMURVICE</oddHeader>
    <oddFooter>&amp;C&amp;"Arial,Regular"TROŠKOVNIK MATERIJALA I RADOVA&amp;R&amp;"Arial,Regular"&amp;10&amp;P</oddFooter>
  </headerFooter>
  <rowBreaks count="3" manualBreakCount="3">
    <brk id="26" max="8" man="1"/>
    <brk id="71" max="8" man="1"/>
    <brk id="110" max="16383" man="1"/>
  </rowBreaks>
  <colBreaks count="1" manualBreakCount="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showGridLines="0" zoomScaleNormal="100" zoomScaleSheetLayoutView="100" workbookViewId="0">
      <selection activeCell="F36" sqref="F36"/>
    </sheetView>
  </sheetViews>
  <sheetFormatPr defaultColWidth="8.85546875" defaultRowHeight="12.75"/>
  <cols>
    <col min="1" max="1" width="7.7109375" style="26" customWidth="1"/>
    <col min="2" max="4" width="8.85546875" style="26" customWidth="1"/>
    <col min="5" max="5" width="25.5703125" style="26" customWidth="1"/>
    <col min="6" max="6" width="21.85546875" style="26" customWidth="1"/>
    <col min="7" max="9" width="8.85546875" style="26" customWidth="1"/>
    <col min="10" max="10" width="7.42578125" style="26" customWidth="1"/>
    <col min="11" max="16384" width="8.85546875" style="26"/>
  </cols>
  <sheetData>
    <row r="1" spans="1:8" ht="26.25" customHeight="1" thickBot="1"/>
    <row r="2" spans="1:8" ht="20.25" thickTop="1" thickBot="1">
      <c r="A2" s="519" t="s">
        <v>258</v>
      </c>
      <c r="B2" s="520"/>
      <c r="C2" s="520"/>
      <c r="D2" s="520"/>
      <c r="E2" s="520"/>
      <c r="F2" s="520"/>
      <c r="G2" s="520"/>
      <c r="H2" s="521"/>
    </row>
    <row r="3" spans="1:8" ht="19.5" thickTop="1">
      <c r="A3" s="61"/>
      <c r="C3" s="61" t="s">
        <v>21</v>
      </c>
      <c r="D3" s="61"/>
      <c r="E3" s="61"/>
      <c r="F3" s="61"/>
    </row>
    <row r="5" spans="1:8" ht="15.75">
      <c r="C5" s="62" t="s">
        <v>20</v>
      </c>
    </row>
    <row r="8" spans="1:8" ht="15.75">
      <c r="A8" s="63" t="s">
        <v>9</v>
      </c>
      <c r="B8" s="63" t="s">
        <v>185</v>
      </c>
      <c r="F8" s="94">
        <f>'1.rušenje i demontaža'!I22</f>
        <v>0</v>
      </c>
      <c r="G8" s="64"/>
    </row>
    <row r="9" spans="1:8" ht="15.75">
      <c r="A9" s="63"/>
      <c r="F9" s="95"/>
      <c r="G9" s="64"/>
    </row>
    <row r="10" spans="1:8" ht="15.75">
      <c r="A10" s="63" t="s">
        <v>12</v>
      </c>
      <c r="B10" s="63" t="s">
        <v>187</v>
      </c>
      <c r="F10" s="95">
        <f>'2.zemljani radovi'!I16</f>
        <v>0</v>
      </c>
      <c r="G10" s="64"/>
    </row>
    <row r="11" spans="1:8" ht="15.75">
      <c r="A11" s="63"/>
      <c r="F11" s="95"/>
      <c r="G11" s="64"/>
    </row>
    <row r="12" spans="1:8" ht="15.75">
      <c r="A12" s="63" t="s">
        <v>16</v>
      </c>
      <c r="B12" s="63" t="s">
        <v>174</v>
      </c>
      <c r="F12" s="444">
        <f>'3.betonski i ab radovi'!I11</f>
        <v>0</v>
      </c>
      <c r="G12" s="64"/>
    </row>
    <row r="13" spans="1:8" ht="15.75">
      <c r="A13" s="63"/>
      <c r="F13" s="95"/>
      <c r="G13" s="64"/>
    </row>
    <row r="14" spans="1:8" ht="15.75">
      <c r="A14" s="63" t="s">
        <v>17</v>
      </c>
      <c r="B14" s="63" t="s">
        <v>181</v>
      </c>
      <c r="F14" s="95">
        <f>'4.zidarski radovi'!I9</f>
        <v>0</v>
      </c>
      <c r="G14" s="64"/>
    </row>
    <row r="15" spans="1:8" ht="15.75">
      <c r="A15" s="63"/>
      <c r="F15" s="95"/>
      <c r="G15" s="64"/>
    </row>
    <row r="16" spans="1:8" ht="15.75">
      <c r="A16" s="63" t="s">
        <v>18</v>
      </c>
      <c r="B16" s="63" t="s">
        <v>25</v>
      </c>
      <c r="F16" s="95">
        <f>'5.izolaterski radovi'!I47</f>
        <v>0</v>
      </c>
      <c r="G16" s="64"/>
    </row>
    <row r="17" spans="1:7" ht="15.75" hidden="1">
      <c r="A17" s="63"/>
      <c r="F17" s="95"/>
      <c r="G17" s="64"/>
    </row>
    <row r="18" spans="1:7" ht="15.75" hidden="1">
      <c r="A18" s="63"/>
      <c r="F18" s="95"/>
      <c r="G18" s="64"/>
    </row>
    <row r="19" spans="1:7" ht="15.75" hidden="1">
      <c r="A19" s="63"/>
      <c r="F19" s="95"/>
      <c r="G19" s="64"/>
    </row>
    <row r="20" spans="1:7" ht="15.75" hidden="1">
      <c r="A20" s="63"/>
      <c r="B20" s="63"/>
      <c r="F20" s="95"/>
      <c r="G20" s="64"/>
    </row>
    <row r="21" spans="1:7" ht="15.75">
      <c r="A21" s="63"/>
      <c r="B21" s="63"/>
      <c r="F21" s="95"/>
      <c r="G21" s="64"/>
    </row>
    <row r="22" spans="1:7" ht="15.75">
      <c r="A22" s="63" t="s">
        <v>175</v>
      </c>
      <c r="B22" s="63" t="s">
        <v>199</v>
      </c>
      <c r="F22" s="95">
        <f>'6.pvc-stolarija '!I104</f>
        <v>0</v>
      </c>
      <c r="G22" s="64"/>
    </row>
    <row r="23" spans="1:7" ht="15.75">
      <c r="A23" s="63"/>
      <c r="B23" s="63"/>
      <c r="F23" s="95"/>
      <c r="G23" s="64"/>
    </row>
    <row r="24" spans="1:7" ht="15.75">
      <c r="A24" s="63" t="s">
        <v>176</v>
      </c>
      <c r="B24" s="63" t="s">
        <v>201</v>
      </c>
      <c r="F24" s="95">
        <f>'7.krovopokrivački radovi'!I23</f>
        <v>0</v>
      </c>
      <c r="G24" s="64"/>
    </row>
    <row r="25" spans="1:7" ht="15.75">
      <c r="A25" s="63"/>
      <c r="B25" s="63"/>
      <c r="F25" s="95"/>
      <c r="G25" s="64"/>
    </row>
    <row r="26" spans="1:7" ht="15.75">
      <c r="A26" s="63" t="s">
        <v>177</v>
      </c>
      <c r="B26" s="63" t="s">
        <v>24</v>
      </c>
      <c r="F26" s="95">
        <f>'8.fasaderski radovi'!I32</f>
        <v>0</v>
      </c>
      <c r="G26" s="64"/>
    </row>
    <row r="27" spans="1:7" ht="15.75">
      <c r="A27" s="63"/>
      <c r="B27" s="63"/>
      <c r="F27" s="95"/>
      <c r="G27" s="64"/>
    </row>
    <row r="28" spans="1:7" ht="15.75">
      <c r="A28" s="63" t="s">
        <v>178</v>
      </c>
      <c r="B28" s="63" t="s">
        <v>28</v>
      </c>
      <c r="F28" s="95">
        <f>'9.limarski radovi'!I23</f>
        <v>0</v>
      </c>
      <c r="G28" s="64"/>
    </row>
    <row r="29" spans="1:7" ht="15.75">
      <c r="A29" s="63"/>
      <c r="B29" s="63"/>
      <c r="F29" s="95"/>
      <c r="G29" s="64"/>
    </row>
    <row r="30" spans="1:7" ht="15.75">
      <c r="A30" s="63" t="s">
        <v>179</v>
      </c>
      <c r="B30" s="63" t="s">
        <v>173</v>
      </c>
      <c r="F30" s="95">
        <f>'10.ličilački radovi'!I6</f>
        <v>0</v>
      </c>
      <c r="G30" s="64"/>
    </row>
    <row r="31" spans="1:7" s="220" customFormat="1" ht="15.75">
      <c r="A31" s="245"/>
      <c r="B31" s="245"/>
      <c r="F31" s="250"/>
      <c r="G31" s="246"/>
    </row>
    <row r="32" spans="1:7" s="220" customFormat="1" ht="15.75">
      <c r="A32" s="245" t="s">
        <v>252</v>
      </c>
      <c r="B32" s="245" t="s">
        <v>296</v>
      </c>
      <c r="F32" s="250">
        <f>'11.podopolagački radovi'!I10</f>
        <v>0</v>
      </c>
      <c r="G32" s="246"/>
    </row>
    <row r="33" spans="1:10" ht="15.75">
      <c r="A33" s="63"/>
      <c r="B33" s="63"/>
      <c r="F33" s="95"/>
      <c r="G33" s="64"/>
    </row>
    <row r="34" spans="1:10" ht="15.75">
      <c r="A34" s="63" t="s">
        <v>299</v>
      </c>
      <c r="B34" s="63" t="s">
        <v>29</v>
      </c>
      <c r="F34" s="95">
        <f>'12.ostali radovi'!I17</f>
        <v>0</v>
      </c>
      <c r="G34" s="64"/>
    </row>
    <row r="35" spans="1:10">
      <c r="A35" s="65"/>
      <c r="B35" s="65"/>
      <c r="C35" s="65"/>
      <c r="D35" s="65"/>
      <c r="E35" s="65"/>
      <c r="F35" s="65"/>
      <c r="G35" s="65"/>
      <c r="H35" s="65"/>
      <c r="I35" s="64"/>
      <c r="J35" s="64"/>
    </row>
    <row r="36" spans="1:10" ht="19.5">
      <c r="A36" s="67" t="s">
        <v>168</v>
      </c>
      <c r="D36" s="96"/>
      <c r="E36" s="96"/>
      <c r="F36" s="106">
        <f>SUM(F8:F34)</f>
        <v>0</v>
      </c>
      <c r="G36" s="92"/>
    </row>
  </sheetData>
  <sheetProtection password="CC1A" sheet="1" objects="1" scenarios="1"/>
  <mergeCells count="1">
    <mergeCell ref="A2:H2"/>
  </mergeCells>
  <phoneticPr fontId="0" type="noConversion"/>
  <pageMargins left="0.86614173228346458" right="0.86614173228346458" top="0.47244094488188981" bottom="0.43307086614173229" header="0.51181102362204722" footer="0.47244094488188981"/>
  <pageSetup paperSize="9" scale="7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6"/>
  <sheetViews>
    <sheetView showGridLines="0" topLeftCell="A11" zoomScaleNormal="100" zoomScaleSheetLayoutView="100" workbookViewId="0">
      <selection activeCell="D24" sqref="D24"/>
    </sheetView>
  </sheetViews>
  <sheetFormatPr defaultRowHeight="12.75"/>
  <cols>
    <col min="1" max="1" width="4.140625" style="220" customWidth="1"/>
    <col min="2" max="2" width="3.7109375" style="220" customWidth="1"/>
    <col min="3" max="3" width="2.42578125" style="220" customWidth="1"/>
    <col min="4" max="4" width="56.7109375" style="221" bestFit="1" customWidth="1"/>
    <col min="5" max="5" width="4.85546875" style="220" customWidth="1"/>
    <col min="6" max="6" width="7.85546875" style="27" customWidth="1"/>
    <col min="7" max="7" width="10" style="230" customWidth="1"/>
    <col min="8" max="8" width="8.7109375" style="27" customWidth="1"/>
    <col min="9" max="9" width="9.140625" style="226" customWidth="1"/>
    <col min="10" max="10" width="4" style="220" customWidth="1"/>
    <col min="11" max="16384" width="9.140625" style="220"/>
  </cols>
  <sheetData>
    <row r="1" spans="1:12" ht="20.25" thickTop="1" thickBot="1">
      <c r="A1" s="70" t="s">
        <v>9</v>
      </c>
      <c r="B1" s="71"/>
      <c r="C1" s="72"/>
      <c r="D1" s="73" t="s">
        <v>0</v>
      </c>
    </row>
    <row r="2" spans="1:12" ht="13.5" thickTop="1"/>
    <row r="3" spans="1:12" ht="25.5">
      <c r="F3" s="248" t="s">
        <v>30</v>
      </c>
      <c r="G3" s="98" t="s">
        <v>31</v>
      </c>
      <c r="H3" s="248"/>
      <c r="I3" s="252" t="s">
        <v>163</v>
      </c>
    </row>
    <row r="4" spans="1:12" ht="63.75">
      <c r="A4" s="164" t="s">
        <v>2</v>
      </c>
      <c r="B4" s="165" t="s">
        <v>2</v>
      </c>
      <c r="D4" s="76" t="s">
        <v>229</v>
      </c>
      <c r="F4" s="132" t="s">
        <v>15</v>
      </c>
      <c r="G4" s="99">
        <v>4</v>
      </c>
      <c r="H4" s="445"/>
      <c r="I4" s="252">
        <f>G4*H4</f>
        <v>0</v>
      </c>
      <c r="J4" s="220" t="s">
        <v>164</v>
      </c>
    </row>
    <row r="5" spans="1:12">
      <c r="B5" s="165"/>
      <c r="D5" s="31"/>
      <c r="F5" s="228"/>
      <c r="G5" s="251"/>
      <c r="K5" s="133"/>
    </row>
    <row r="6" spans="1:12" ht="76.5">
      <c r="A6" s="164" t="s">
        <v>2</v>
      </c>
      <c r="B6" s="165" t="s">
        <v>3</v>
      </c>
      <c r="C6" s="28"/>
      <c r="D6" s="122" t="s">
        <v>230</v>
      </c>
      <c r="E6" s="30"/>
      <c r="F6" s="228" t="s">
        <v>23</v>
      </c>
      <c r="G6" s="99">
        <v>26.6</v>
      </c>
      <c r="H6" s="446"/>
      <c r="I6" s="226">
        <f>G6*H6</f>
        <v>0</v>
      </c>
      <c r="J6" s="220" t="s">
        <v>164</v>
      </c>
    </row>
    <row r="7" spans="1:12">
      <c r="A7" s="164"/>
      <c r="B7" s="165"/>
      <c r="D7" s="66"/>
      <c r="F7" s="228"/>
      <c r="G7" s="99"/>
    </row>
    <row r="8" spans="1:12" ht="102">
      <c r="A8" s="218" t="s">
        <v>2</v>
      </c>
      <c r="B8" s="217" t="s">
        <v>4</v>
      </c>
      <c r="C8" s="195"/>
      <c r="D8" s="128" t="s">
        <v>231</v>
      </c>
      <c r="E8" s="195"/>
      <c r="F8" s="195" t="s">
        <v>15</v>
      </c>
      <c r="G8" s="99">
        <v>9</v>
      </c>
      <c r="H8" s="447"/>
      <c r="I8" s="226">
        <f>G8*H8</f>
        <v>0</v>
      </c>
      <c r="J8" s="220" t="s">
        <v>164</v>
      </c>
    </row>
    <row r="9" spans="1:12">
      <c r="A9" s="218"/>
      <c r="B9" s="217"/>
      <c r="C9" s="195"/>
      <c r="D9" s="128"/>
      <c r="E9" s="195"/>
      <c r="F9" s="195"/>
      <c r="G9" s="99"/>
      <c r="H9" s="197"/>
    </row>
    <row r="10" spans="1:12" ht="76.5">
      <c r="A10" s="218" t="s">
        <v>2</v>
      </c>
      <c r="B10" s="217" t="s">
        <v>6</v>
      </c>
      <c r="C10" s="195"/>
      <c r="D10" s="128" t="s">
        <v>232</v>
      </c>
      <c r="E10" s="195"/>
      <c r="F10" s="195" t="s">
        <v>15</v>
      </c>
      <c r="G10" s="99">
        <v>1</v>
      </c>
      <c r="H10" s="447"/>
      <c r="I10" s="226">
        <f>G10*H10</f>
        <v>0</v>
      </c>
      <c r="J10" s="220" t="s">
        <v>164</v>
      </c>
    </row>
    <row r="11" spans="1:12" ht="12.75" customHeight="1">
      <c r="A11" s="195"/>
      <c r="B11" s="195"/>
      <c r="C11" s="195"/>
      <c r="D11" s="195"/>
      <c r="E11" s="195"/>
      <c r="F11" s="195"/>
      <c r="G11" s="196"/>
      <c r="H11" s="197"/>
      <c r="I11" s="216"/>
      <c r="J11" s="246"/>
      <c r="K11" s="127"/>
    </row>
    <row r="12" spans="1:12" ht="51" customHeight="1">
      <c r="A12" s="218" t="s">
        <v>2</v>
      </c>
      <c r="B12" s="217" t="s">
        <v>6</v>
      </c>
      <c r="C12" s="195"/>
      <c r="D12" s="198" t="s">
        <v>260</v>
      </c>
      <c r="E12" s="195"/>
      <c r="F12" s="228" t="s">
        <v>15</v>
      </c>
      <c r="G12" s="196">
        <v>9</v>
      </c>
      <c r="H12" s="447"/>
      <c r="I12" s="199">
        <f>G12*H12</f>
        <v>0</v>
      </c>
      <c r="J12" s="220" t="s">
        <v>164</v>
      </c>
    </row>
    <row r="13" spans="1:12" ht="12.75" customHeight="1">
      <c r="A13" s="195"/>
      <c r="B13" s="195"/>
      <c r="C13" s="195"/>
      <c r="D13" s="195"/>
      <c r="E13" s="195"/>
      <c r="F13" s="195"/>
      <c r="G13" s="196"/>
      <c r="H13" s="197"/>
      <c r="I13" s="216"/>
      <c r="J13" s="246"/>
    </row>
    <row r="14" spans="1:12" ht="89.25">
      <c r="A14" s="218" t="s">
        <v>2</v>
      </c>
      <c r="B14" s="217" t="s">
        <v>7</v>
      </c>
      <c r="C14" s="195"/>
      <c r="D14" s="198" t="s">
        <v>247</v>
      </c>
      <c r="E14" s="195"/>
      <c r="F14" s="228" t="s">
        <v>23</v>
      </c>
      <c r="G14" s="196">
        <v>272.18</v>
      </c>
      <c r="H14" s="447"/>
      <c r="I14" s="199">
        <f>G14*H14</f>
        <v>0</v>
      </c>
      <c r="J14" s="220" t="s">
        <v>164</v>
      </c>
      <c r="L14" s="127"/>
    </row>
    <row r="15" spans="1:12" ht="12.75" customHeight="1">
      <c r="A15" s="195"/>
      <c r="B15" s="195"/>
      <c r="C15" s="195"/>
      <c r="D15" s="195"/>
      <c r="E15" s="195"/>
      <c r="F15" s="195"/>
      <c r="G15" s="196"/>
      <c r="H15" s="197"/>
      <c r="I15" s="216"/>
      <c r="J15" s="246"/>
    </row>
    <row r="16" spans="1:12" ht="38.25">
      <c r="A16" s="218" t="s">
        <v>2</v>
      </c>
      <c r="B16" s="217" t="s">
        <v>8</v>
      </c>
      <c r="C16" s="195"/>
      <c r="D16" s="198" t="s">
        <v>259</v>
      </c>
      <c r="E16" s="195"/>
      <c r="F16" s="228" t="s">
        <v>23</v>
      </c>
      <c r="G16" s="196">
        <v>32.74</v>
      </c>
      <c r="H16" s="447"/>
      <c r="I16" s="199">
        <f>G16*H16</f>
        <v>0</v>
      </c>
      <c r="J16" s="220" t="s">
        <v>164</v>
      </c>
    </row>
    <row r="17" spans="1:10">
      <c r="A17" s="218"/>
      <c r="B17" s="217"/>
      <c r="C17" s="195"/>
      <c r="D17" s="198"/>
      <c r="E17" s="195"/>
      <c r="F17" s="228"/>
      <c r="G17" s="196"/>
      <c r="H17" s="197"/>
      <c r="I17" s="199"/>
    </row>
    <row r="18" spans="1:10" ht="76.5">
      <c r="A18" s="218" t="s">
        <v>2</v>
      </c>
      <c r="B18" s="217" t="s">
        <v>13</v>
      </c>
      <c r="C18" s="195"/>
      <c r="D18" s="254" t="s">
        <v>300</v>
      </c>
      <c r="E18" s="195"/>
      <c r="F18" s="228" t="s">
        <v>22</v>
      </c>
      <c r="G18" s="200">
        <v>13.81</v>
      </c>
      <c r="H18" s="447"/>
      <c r="I18" s="199">
        <f>G18*H18</f>
        <v>0</v>
      </c>
      <c r="J18" s="220" t="s">
        <v>164</v>
      </c>
    </row>
    <row r="19" spans="1:10">
      <c r="A19" s="218"/>
      <c r="B19" s="217"/>
      <c r="C19" s="195"/>
      <c r="D19" s="198"/>
      <c r="E19" s="195"/>
      <c r="F19" s="228"/>
      <c r="G19" s="196"/>
      <c r="H19" s="197"/>
      <c r="I19" s="199"/>
    </row>
    <row r="20" spans="1:10" ht="63.75">
      <c r="A20" s="218" t="s">
        <v>2</v>
      </c>
      <c r="B20" s="217" t="s">
        <v>14</v>
      </c>
      <c r="C20" s="195"/>
      <c r="D20" s="254" t="s">
        <v>301</v>
      </c>
      <c r="E20" s="195"/>
      <c r="F20" s="228" t="s">
        <v>22</v>
      </c>
      <c r="G20" s="196">
        <v>101.03</v>
      </c>
      <c r="H20" s="447"/>
      <c r="I20" s="199">
        <f>H20*G20</f>
        <v>0</v>
      </c>
      <c r="J20" s="220" t="s">
        <v>164</v>
      </c>
    </row>
    <row r="21" spans="1:10" ht="13.5" thickBot="1">
      <c r="A21" s="240"/>
      <c r="B21" s="210"/>
      <c r="C21" s="202"/>
      <c r="D21" s="193"/>
      <c r="E21" s="202"/>
      <c r="F21" s="242"/>
      <c r="G21" s="203"/>
      <c r="H21" s="201"/>
      <c r="I21" s="194"/>
      <c r="J21" s="236"/>
    </row>
    <row r="22" spans="1:10" ht="18.75">
      <c r="A22" s="52" t="s">
        <v>9</v>
      </c>
      <c r="B22" s="49"/>
      <c r="C22" s="49"/>
      <c r="D22" s="235" t="s">
        <v>1</v>
      </c>
      <c r="E22" s="28"/>
      <c r="F22" s="47"/>
      <c r="G22" s="238"/>
      <c r="H22" s="47"/>
      <c r="I22" s="239">
        <f>SUM(I4:I20)</f>
        <v>0</v>
      </c>
      <c r="J22" s="220" t="s">
        <v>164</v>
      </c>
    </row>
    <row r="25" spans="1:10">
      <c r="A25" s="164"/>
      <c r="B25" s="165" t="s">
        <v>19</v>
      </c>
      <c r="D25" s="29"/>
    </row>
    <row r="40" spans="1:2">
      <c r="A40" s="164" t="s">
        <v>19</v>
      </c>
      <c r="B40" s="165" t="s">
        <v>19</v>
      </c>
    </row>
    <row r="52" ht="38.25" customHeight="1"/>
    <row r="83" ht="57.75" customHeight="1"/>
    <row r="86" ht="30" customHeight="1"/>
  </sheetData>
  <sheetProtection password="CC1A" sheet="1" objects="1" scenarios="1"/>
  <phoneticPr fontId="0" type="noConversion"/>
  <pageMargins left="0.74803149606299213" right="0.74803149606299213" top="0.98425196850393704" bottom="0.98425196850393704" header="0.51181102362204722" footer="0.51181102362204722"/>
  <pageSetup paperSize="9" scale="79" fitToHeight="5" orientation="portrait" r:id="rId1"/>
  <headerFooter alignWithMargins="0"/>
  <rowBreaks count="1" manualBreakCount="1">
    <brk id="4" max="16383" man="1"/>
  </rowBreaks>
  <colBreaks count="1" manualBreakCount="1">
    <brk id="1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showGridLines="0" zoomScaleNormal="100" zoomScaleSheetLayoutView="100" workbookViewId="0">
      <selection activeCell="F17" sqref="F17"/>
    </sheetView>
  </sheetViews>
  <sheetFormatPr defaultColWidth="8.85546875" defaultRowHeight="12.75"/>
  <cols>
    <col min="1" max="1" width="4.140625" style="33" customWidth="1"/>
    <col min="2" max="2" width="3.7109375" style="34" customWidth="1"/>
    <col min="3" max="3" width="2.42578125" style="26" customWidth="1"/>
    <col min="4" max="4" width="56.7109375" style="32" customWidth="1"/>
    <col min="5" max="5" width="4.85546875" style="36" customWidth="1"/>
    <col min="6" max="6" width="7.85546875" style="42" customWidth="1"/>
    <col min="7" max="7" width="10" style="43" customWidth="1"/>
    <col min="8" max="8" width="8.7109375" style="38" customWidth="1"/>
    <col min="9" max="9" width="11.28515625" style="38" customWidth="1"/>
    <col min="10" max="10" width="4" style="26" customWidth="1"/>
    <col min="11" max="16384" width="8.85546875" style="26"/>
  </cols>
  <sheetData>
    <row r="1" spans="1:10" ht="20.25" thickTop="1" thickBot="1">
      <c r="A1" s="70" t="s">
        <v>12</v>
      </c>
      <c r="B1" s="71"/>
      <c r="C1" s="72"/>
      <c r="D1" s="75" t="s">
        <v>187</v>
      </c>
    </row>
    <row r="2" spans="1:10" ht="13.5" thickTop="1"/>
    <row r="3" spans="1:10" ht="30" customHeight="1">
      <c r="F3" s="78" t="s">
        <v>30</v>
      </c>
      <c r="G3" s="104" t="s">
        <v>31</v>
      </c>
      <c r="H3" s="105" t="s">
        <v>162</v>
      </c>
      <c r="I3" s="105" t="s">
        <v>165</v>
      </c>
    </row>
    <row r="4" spans="1:10" ht="70.5" customHeight="1">
      <c r="A4" s="33" t="s">
        <v>3</v>
      </c>
      <c r="B4" s="34" t="s">
        <v>2</v>
      </c>
      <c r="D4" s="135" t="s">
        <v>303</v>
      </c>
      <c r="F4" s="41" t="s">
        <v>186</v>
      </c>
      <c r="G4" s="100">
        <f>20.55*0.8*0.8</f>
        <v>13.15</v>
      </c>
      <c r="H4" s="448"/>
      <c r="I4" s="38">
        <f>G4*H4</f>
        <v>0</v>
      </c>
      <c r="J4" s="64" t="s">
        <v>164</v>
      </c>
    </row>
    <row r="5" spans="1:10">
      <c r="F5" s="41"/>
      <c r="G5" s="100"/>
    </row>
    <row r="6" spans="1:10" s="190" customFormat="1" ht="54">
      <c r="A6" s="182" t="s">
        <v>3</v>
      </c>
      <c r="B6" s="183" t="s">
        <v>3</v>
      </c>
      <c r="D6" s="189" t="s">
        <v>583</v>
      </c>
      <c r="E6" s="184"/>
      <c r="F6" s="186" t="s">
        <v>23</v>
      </c>
      <c r="G6" s="188">
        <f>20.55*0.8</f>
        <v>16.440000000000001</v>
      </c>
      <c r="H6" s="448"/>
      <c r="I6" s="185">
        <f>G6*H6</f>
        <v>0</v>
      </c>
      <c r="J6" s="190" t="s">
        <v>164</v>
      </c>
    </row>
    <row r="7" spans="1:10" s="190" customFormat="1">
      <c r="A7" s="182"/>
      <c r="B7" s="183"/>
      <c r="D7" s="167"/>
      <c r="E7" s="184"/>
      <c r="F7" s="186"/>
      <c r="G7" s="188"/>
      <c r="H7" s="185"/>
      <c r="I7" s="185"/>
    </row>
    <row r="8" spans="1:10" ht="54">
      <c r="A8" s="33" t="s">
        <v>3</v>
      </c>
      <c r="B8" s="34" t="s">
        <v>4</v>
      </c>
      <c r="D8" s="135" t="s">
        <v>273</v>
      </c>
      <c r="F8" s="41" t="s">
        <v>186</v>
      </c>
      <c r="G8" s="100">
        <v>12.5</v>
      </c>
      <c r="H8" s="448"/>
      <c r="I8" s="38">
        <f>G8*H8</f>
        <v>0</v>
      </c>
      <c r="J8" s="26" t="s">
        <v>164</v>
      </c>
    </row>
    <row r="9" spans="1:10">
      <c r="F9" s="41"/>
      <c r="G9" s="100"/>
    </row>
    <row r="10" spans="1:10" ht="42" customHeight="1">
      <c r="A10" s="33" t="s">
        <v>3</v>
      </c>
      <c r="B10" s="34" t="s">
        <v>5</v>
      </c>
      <c r="D10" s="135" t="s">
        <v>274</v>
      </c>
      <c r="F10" s="41" t="s">
        <v>186</v>
      </c>
      <c r="G10" s="100">
        <v>13.15</v>
      </c>
      <c r="H10" s="448"/>
      <c r="I10" s="38">
        <f>G10*H10</f>
        <v>0</v>
      </c>
      <c r="J10" s="26" t="s">
        <v>164</v>
      </c>
    </row>
    <row r="11" spans="1:10">
      <c r="A11" s="218"/>
      <c r="B11" s="217"/>
      <c r="C11" s="215"/>
      <c r="D11" s="139"/>
      <c r="E11" s="140"/>
      <c r="F11" s="141"/>
      <c r="G11" s="219"/>
      <c r="H11" s="216"/>
      <c r="I11" s="216"/>
      <c r="J11" s="215"/>
    </row>
    <row r="12" spans="1:10" s="205" customFormat="1" ht="79.5">
      <c r="A12" s="218" t="s">
        <v>3</v>
      </c>
      <c r="B12" s="217" t="s">
        <v>6</v>
      </c>
      <c r="C12" s="215"/>
      <c r="D12" s="254" t="s">
        <v>302</v>
      </c>
      <c r="E12" s="140"/>
      <c r="F12" s="206" t="s">
        <v>186</v>
      </c>
      <c r="G12" s="219">
        <f>101.03*0.25*0.2</f>
        <v>5.05</v>
      </c>
      <c r="H12" s="449"/>
      <c r="I12" s="216">
        <f>G12*H12</f>
        <v>0</v>
      </c>
      <c r="J12" s="215" t="s">
        <v>164</v>
      </c>
    </row>
    <row r="13" spans="1:10" s="205" customFormat="1">
      <c r="C13" s="215"/>
      <c r="D13" s="139"/>
      <c r="E13" s="140"/>
      <c r="F13" s="141"/>
      <c r="G13" s="219"/>
      <c r="H13" s="216"/>
      <c r="I13" s="216"/>
      <c r="J13" s="215"/>
    </row>
    <row r="14" spans="1:10" s="205" customFormat="1" ht="54">
      <c r="A14" s="218" t="s">
        <v>3</v>
      </c>
      <c r="B14" s="217" t="s">
        <v>7</v>
      </c>
      <c r="C14" s="215"/>
      <c r="D14" s="254" t="s">
        <v>304</v>
      </c>
      <c r="E14" s="140"/>
      <c r="F14" s="206" t="s">
        <v>186</v>
      </c>
      <c r="G14" s="219">
        <f>101.03*0.25*0.2</f>
        <v>5.05</v>
      </c>
      <c r="H14" s="449"/>
      <c r="I14" s="216">
        <f>G14*H14</f>
        <v>0</v>
      </c>
      <c r="J14" s="215" t="s">
        <v>164</v>
      </c>
    </row>
    <row r="15" spans="1:10" s="205" customFormat="1" ht="13.5" thickBot="1">
      <c r="A15" s="209"/>
      <c r="B15" s="210"/>
      <c r="C15" s="207"/>
      <c r="D15" s="208"/>
      <c r="E15" s="211"/>
      <c r="F15" s="212"/>
      <c r="G15" s="213"/>
      <c r="H15" s="214"/>
      <c r="I15" s="214"/>
      <c r="J15" s="207"/>
    </row>
    <row r="16" spans="1:10" ht="18.75">
      <c r="A16" s="60" t="s">
        <v>12</v>
      </c>
      <c r="B16" s="49"/>
      <c r="C16" s="49"/>
      <c r="D16" s="50" t="s">
        <v>194</v>
      </c>
      <c r="E16" s="39"/>
      <c r="F16" s="44"/>
      <c r="G16" s="53"/>
      <c r="H16" s="54"/>
      <c r="I16" s="103">
        <f>SUM(I4:I15)</f>
        <v>0</v>
      </c>
      <c r="J16" s="93" t="s">
        <v>164</v>
      </c>
    </row>
  </sheetData>
  <sheetProtection password="CC1A" sheet="1" objects="1" scenarios="1"/>
  <pageMargins left="0.74803149606299213" right="0.74803149606299213" top="0.98425196850393704" bottom="0.98425196850393704" header="0.51181102362204722" footer="0.51181102362204722"/>
  <pageSetup paperSize="9" scale="77" fitToHeight="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showGridLines="0" zoomScaleNormal="100" zoomScaleSheetLayoutView="100" workbookViewId="0">
      <selection activeCell="G16" sqref="G16"/>
    </sheetView>
  </sheetViews>
  <sheetFormatPr defaultRowHeight="12.75"/>
  <cols>
    <col min="1" max="1" width="4.140625" style="204" customWidth="1"/>
    <col min="2" max="2" width="3.7109375" style="204" customWidth="1"/>
    <col min="3" max="3" width="2.42578125" style="204" customWidth="1"/>
    <col min="4" max="4" width="56.7109375" style="204" customWidth="1"/>
    <col min="5" max="5" width="4.85546875" style="204" customWidth="1"/>
    <col min="6" max="6" width="7.85546875" style="204" customWidth="1"/>
    <col min="7" max="7" width="10" style="15" customWidth="1"/>
    <col min="8" max="8" width="8.7109375" style="204" customWidth="1"/>
    <col min="9" max="9" width="9.140625" style="15"/>
    <col min="10" max="10" width="4" style="204" customWidth="1"/>
    <col min="11" max="16384" width="9.140625" style="204"/>
  </cols>
  <sheetData>
    <row r="1" spans="1:10" ht="27" customHeight="1">
      <c r="A1" s="231" t="s">
        <v>16</v>
      </c>
      <c r="B1" s="232"/>
      <c r="C1" s="233"/>
      <c r="D1" s="247" t="s">
        <v>174</v>
      </c>
      <c r="E1" s="220"/>
      <c r="F1" s="228"/>
      <c r="G1" s="230"/>
      <c r="H1" s="220"/>
      <c r="I1" s="226"/>
      <c r="J1" s="220"/>
    </row>
    <row r="2" spans="1:10">
      <c r="A2" s="222"/>
      <c r="B2" s="225"/>
      <c r="C2" s="220"/>
      <c r="D2" s="221"/>
      <c r="E2" s="220"/>
      <c r="F2" s="228"/>
      <c r="G2" s="230"/>
      <c r="H2" s="220"/>
      <c r="I2" s="226"/>
      <c r="J2" s="220"/>
    </row>
    <row r="3" spans="1:10" ht="25.5">
      <c r="A3" s="222"/>
      <c r="B3" s="225"/>
      <c r="C3" s="220"/>
      <c r="D3" s="221"/>
      <c r="E3" s="220"/>
      <c r="F3" s="248" t="s">
        <v>30</v>
      </c>
      <c r="G3" s="253" t="s">
        <v>31</v>
      </c>
      <c r="H3" s="248" t="s">
        <v>32</v>
      </c>
      <c r="I3" s="252" t="s">
        <v>163</v>
      </c>
      <c r="J3" s="220"/>
    </row>
    <row r="4" spans="1:10">
      <c r="A4" s="222"/>
      <c r="B4" s="223"/>
      <c r="C4" s="220"/>
      <c r="D4" s="221"/>
      <c r="E4" s="224"/>
      <c r="F4" s="229"/>
      <c r="G4" s="251"/>
      <c r="H4" s="226"/>
      <c r="I4" s="226"/>
      <c r="J4" s="220"/>
    </row>
    <row r="5" spans="1:10" s="220" customFormat="1" ht="68.25" customHeight="1">
      <c r="A5" s="222" t="s">
        <v>4</v>
      </c>
      <c r="B5" s="223" t="s">
        <v>2</v>
      </c>
      <c r="D5" s="221" t="s">
        <v>295</v>
      </c>
      <c r="E5" s="224"/>
      <c r="F5" s="229" t="s">
        <v>23</v>
      </c>
      <c r="G5" s="450">
        <f>9.95*0.8</f>
        <v>7.96</v>
      </c>
      <c r="H5" s="448"/>
      <c r="I5" s="226">
        <f>G5*H5</f>
        <v>0</v>
      </c>
      <c r="J5" s="220" t="s">
        <v>164</v>
      </c>
    </row>
    <row r="6" spans="1:10">
      <c r="A6" s="222"/>
      <c r="B6" s="223"/>
      <c r="C6" s="220"/>
      <c r="D6" s="221"/>
      <c r="E6" s="224"/>
      <c r="F6" s="229"/>
      <c r="G6" s="451"/>
      <c r="H6" s="226"/>
      <c r="I6" s="226"/>
      <c r="J6" s="220"/>
    </row>
    <row r="7" spans="1:10" ht="54">
      <c r="A7" s="222" t="s">
        <v>4</v>
      </c>
      <c r="B7" s="223" t="s">
        <v>5</v>
      </c>
      <c r="C7" s="220"/>
      <c r="D7" s="254" t="s">
        <v>305</v>
      </c>
      <c r="E7" s="224"/>
      <c r="F7" s="229" t="s">
        <v>23</v>
      </c>
      <c r="G7" s="450">
        <f>101.03*0.2</f>
        <v>20.21</v>
      </c>
      <c r="H7" s="448"/>
      <c r="I7" s="226">
        <f t="shared" ref="I7" si="0">G7*H7</f>
        <v>0</v>
      </c>
      <c r="J7" s="220" t="s">
        <v>164</v>
      </c>
    </row>
    <row r="8" spans="1:10">
      <c r="A8" s="222"/>
      <c r="B8" s="223"/>
      <c r="C8" s="220"/>
      <c r="D8" s="221"/>
      <c r="E8" s="224"/>
      <c r="F8" s="229"/>
      <c r="G8" s="451"/>
      <c r="H8" s="226"/>
      <c r="I8" s="226"/>
      <c r="J8" s="220"/>
    </row>
    <row r="9" spans="1:10" ht="63.75">
      <c r="A9" s="218" t="s">
        <v>4</v>
      </c>
      <c r="B9" s="217" t="s">
        <v>4</v>
      </c>
      <c r="C9" s="246"/>
      <c r="D9" s="142" t="s">
        <v>261</v>
      </c>
      <c r="E9" s="140"/>
      <c r="F9" s="116" t="s">
        <v>23</v>
      </c>
      <c r="G9" s="452">
        <v>32.74</v>
      </c>
      <c r="H9" s="449"/>
      <c r="I9" s="216">
        <f>G9*H9</f>
        <v>0</v>
      </c>
      <c r="J9" s="246"/>
    </row>
    <row r="10" spans="1:10" ht="13.5" thickBot="1">
      <c r="A10" s="240"/>
      <c r="B10" s="210"/>
      <c r="C10" s="236"/>
      <c r="D10" s="237"/>
      <c r="E10" s="211"/>
      <c r="F10" s="144"/>
      <c r="G10" s="145"/>
      <c r="H10" s="244"/>
      <c r="I10" s="244"/>
      <c r="J10" s="236"/>
    </row>
    <row r="11" spans="1:10" ht="18.75">
      <c r="A11" s="231" t="s">
        <v>16</v>
      </c>
      <c r="B11" s="232"/>
      <c r="C11" s="235"/>
      <c r="D11" s="235" t="s">
        <v>198</v>
      </c>
      <c r="E11" s="227"/>
      <c r="F11" s="234"/>
      <c r="G11" s="238"/>
      <c r="H11" s="239"/>
      <c r="I11" s="239">
        <f>SUM(I4:I9)</f>
        <v>0</v>
      </c>
      <c r="J11" s="249" t="s">
        <v>164</v>
      </c>
    </row>
    <row r="12" spans="1:10">
      <c r="A12" s="220"/>
      <c r="B12" s="220"/>
      <c r="C12" s="220"/>
      <c r="D12" s="221"/>
      <c r="E12" s="220"/>
      <c r="F12" s="228"/>
      <c r="G12" s="230"/>
      <c r="H12" s="220"/>
      <c r="I12" s="226"/>
      <c r="J12" s="220"/>
    </row>
  </sheetData>
  <sheetProtection password="CC1A" sheet="1" objects="1" scenarios="1"/>
  <pageMargins left="0.70866141732283472" right="0.70866141732283472" top="0.74803149606299213" bottom="0.74803149606299213" header="0.31496062992125984" footer="0.31496062992125984"/>
  <pageSetup paperSize="9" scale="79" fitToHeight="5"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
  <sheetViews>
    <sheetView showGridLines="0" zoomScaleNormal="100" zoomScaleSheetLayoutView="100" workbookViewId="0">
      <selection activeCell="G13" sqref="G13"/>
    </sheetView>
  </sheetViews>
  <sheetFormatPr defaultRowHeight="12.75"/>
  <cols>
    <col min="1" max="1" width="4.140625" style="204" customWidth="1"/>
    <col min="2" max="2" width="3.7109375" style="204" customWidth="1"/>
    <col min="3" max="3" width="2.42578125" style="204" customWidth="1"/>
    <col min="4" max="4" width="56.7109375" style="204" customWidth="1"/>
    <col min="5" max="5" width="4.85546875" style="204" customWidth="1"/>
    <col min="6" max="6" width="7.85546875" style="204" customWidth="1"/>
    <col min="7" max="7" width="10" style="15" customWidth="1"/>
    <col min="8" max="8" width="8.7109375" style="15" customWidth="1"/>
    <col min="9" max="9" width="9.140625" style="15"/>
    <col min="10" max="10" width="4" style="204" customWidth="1"/>
    <col min="11" max="16384" width="9.140625" style="204"/>
  </cols>
  <sheetData>
    <row r="1" spans="1:11" ht="27.75" customHeight="1">
      <c r="A1" s="231" t="s">
        <v>17</v>
      </c>
      <c r="B1" s="232"/>
      <c r="C1" s="233"/>
      <c r="D1" s="247" t="s">
        <v>181</v>
      </c>
      <c r="E1" s="220"/>
      <c r="F1" s="228"/>
      <c r="G1" s="230"/>
      <c r="H1" s="226"/>
      <c r="I1" s="226"/>
      <c r="J1" s="220"/>
    </row>
    <row r="2" spans="1:11">
      <c r="A2" s="222"/>
      <c r="B2" s="225"/>
      <c r="C2" s="220"/>
      <c r="D2" s="221"/>
      <c r="E2" s="220"/>
      <c r="F2" s="228"/>
      <c r="G2" s="230"/>
      <c r="H2" s="226"/>
      <c r="I2" s="226"/>
      <c r="J2" s="220"/>
    </row>
    <row r="3" spans="1:11" ht="25.5">
      <c r="A3" s="222"/>
      <c r="B3" s="225"/>
      <c r="C3" s="220"/>
      <c r="D3" s="221"/>
      <c r="E3" s="220"/>
      <c r="F3" s="248" t="s">
        <v>30</v>
      </c>
      <c r="G3" s="253" t="s">
        <v>31</v>
      </c>
      <c r="H3" s="252" t="s">
        <v>32</v>
      </c>
      <c r="I3" s="252" t="s">
        <v>163</v>
      </c>
      <c r="J3" s="220"/>
    </row>
    <row r="4" spans="1:11">
      <c r="A4" s="222"/>
      <c r="B4" s="223"/>
      <c r="C4" s="220"/>
      <c r="D4" s="221"/>
      <c r="E4" s="224"/>
      <c r="F4" s="229"/>
      <c r="G4" s="251"/>
      <c r="H4" s="226"/>
      <c r="I4" s="226"/>
      <c r="J4" s="220"/>
    </row>
    <row r="5" spans="1:11" s="220" customFormat="1" ht="51">
      <c r="A5" s="222" t="s">
        <v>5</v>
      </c>
      <c r="B5" s="223" t="s">
        <v>2</v>
      </c>
      <c r="D5" s="254" t="s">
        <v>233</v>
      </c>
      <c r="E5" s="224"/>
      <c r="F5" s="229" t="s">
        <v>22</v>
      </c>
      <c r="G5" s="251">
        <v>40.299999999999997</v>
      </c>
      <c r="H5" s="448"/>
      <c r="I5" s="226">
        <f>G5*H5</f>
        <v>0</v>
      </c>
      <c r="J5" s="220" t="s">
        <v>164</v>
      </c>
      <c r="K5" s="127"/>
    </row>
    <row r="6" spans="1:11">
      <c r="A6" s="222"/>
      <c r="B6" s="223"/>
      <c r="C6" s="220"/>
      <c r="D6" s="221"/>
      <c r="E6" s="224"/>
      <c r="F6" s="229"/>
      <c r="G6" s="251"/>
      <c r="H6" s="226"/>
      <c r="I6" s="226"/>
      <c r="J6" s="220"/>
    </row>
    <row r="7" spans="1:11" s="220" customFormat="1" ht="136.5" customHeight="1">
      <c r="A7" s="222" t="s">
        <v>5</v>
      </c>
      <c r="B7" s="223" t="s">
        <v>3</v>
      </c>
      <c r="D7" s="178" t="s">
        <v>589</v>
      </c>
      <c r="E7" s="224"/>
      <c r="F7" s="228" t="s">
        <v>23</v>
      </c>
      <c r="G7" s="251">
        <v>272.18</v>
      </c>
      <c r="H7" s="448"/>
      <c r="I7" s="226">
        <f>G7*H7</f>
        <v>0</v>
      </c>
      <c r="J7" s="220" t="s">
        <v>164</v>
      </c>
    </row>
    <row r="8" spans="1:11" ht="13.5" thickBot="1">
      <c r="A8" s="240"/>
      <c r="B8" s="241"/>
      <c r="C8" s="236"/>
      <c r="D8" s="237"/>
      <c r="E8" s="236"/>
      <c r="F8" s="242"/>
      <c r="G8" s="243"/>
      <c r="H8" s="244"/>
      <c r="I8" s="244"/>
      <c r="J8" s="236"/>
    </row>
    <row r="9" spans="1:11" ht="18.75">
      <c r="A9" s="231" t="s">
        <v>17</v>
      </c>
      <c r="B9" s="232"/>
      <c r="C9" s="235"/>
      <c r="D9" s="235" t="s">
        <v>193</v>
      </c>
      <c r="E9" s="227"/>
      <c r="F9" s="234"/>
      <c r="G9" s="238"/>
      <c r="H9" s="239"/>
      <c r="I9" s="239">
        <f>SUM(I4:I7)</f>
        <v>0</v>
      </c>
      <c r="J9" s="249" t="s">
        <v>164</v>
      </c>
    </row>
    <row r="10" spans="1:11">
      <c r="A10" s="220"/>
      <c r="B10" s="220"/>
      <c r="C10" s="220"/>
      <c r="D10" s="221"/>
      <c r="E10" s="220"/>
      <c r="F10" s="228"/>
      <c r="G10" s="230"/>
      <c r="H10" s="226"/>
      <c r="I10" s="226"/>
      <c r="J10" s="220"/>
    </row>
  </sheetData>
  <sheetProtection password="CC1A" sheet="1" objects="1" scenarios="1"/>
  <pageMargins left="0.70866141732283472" right="0.70866141732283472" top="0.74803149606299213" bottom="0.74803149606299213" header="0.31496062992125984" footer="0.31496062992125984"/>
  <pageSetup paperSize="9" scale="79" fitToHeight="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0"/>
  <sheetViews>
    <sheetView showGridLines="0" topLeftCell="A32" zoomScaleNormal="100" zoomScaleSheetLayoutView="80" workbookViewId="0">
      <selection activeCell="D48" sqref="D48"/>
    </sheetView>
  </sheetViews>
  <sheetFormatPr defaultColWidth="8.85546875" defaultRowHeight="12.75"/>
  <cols>
    <col min="1" max="1" width="4.140625" style="33" customWidth="1"/>
    <col min="2" max="2" width="3.7109375" style="37" customWidth="1"/>
    <col min="3" max="3" width="2.42578125" style="26" customWidth="1"/>
    <col min="4" max="4" width="56.7109375" style="35" customWidth="1"/>
    <col min="5" max="5" width="4.85546875" style="26" customWidth="1"/>
    <col min="6" max="6" width="7.85546875" style="40" customWidth="1"/>
    <col min="7" max="7" width="10" style="43" customWidth="1"/>
    <col min="8" max="8" width="8.7109375" style="38" customWidth="1"/>
    <col min="9" max="9" width="16.28515625" style="38" bestFit="1" customWidth="1"/>
    <col min="10" max="10" width="4" style="26" customWidth="1"/>
    <col min="11" max="16384" width="8.85546875" style="26"/>
  </cols>
  <sheetData>
    <row r="1" spans="1:12" ht="20.25" thickTop="1" thickBot="1">
      <c r="A1" s="70" t="s">
        <v>18</v>
      </c>
      <c r="B1" s="71"/>
      <c r="C1" s="72"/>
      <c r="D1" s="74" t="s">
        <v>25</v>
      </c>
    </row>
    <row r="2" spans="1:12" ht="13.5" thickTop="1"/>
    <row r="3" spans="1:12" ht="38.25">
      <c r="D3" s="68"/>
      <c r="F3" s="77" t="s">
        <v>30</v>
      </c>
      <c r="G3" s="102" t="s">
        <v>31</v>
      </c>
      <c r="H3" s="101" t="s">
        <v>162</v>
      </c>
      <c r="I3" s="101" t="s">
        <v>163</v>
      </c>
    </row>
    <row r="4" spans="1:12" ht="81.75" customHeight="1">
      <c r="A4" s="33" t="s">
        <v>6</v>
      </c>
      <c r="B4" s="37" t="s">
        <v>2</v>
      </c>
      <c r="D4" s="122" t="s">
        <v>595</v>
      </c>
      <c r="L4" s="127"/>
    </row>
    <row r="5" spans="1:12" hidden="1">
      <c r="A5" s="109" t="s">
        <v>3</v>
      </c>
      <c r="B5" s="110" t="s">
        <v>3</v>
      </c>
      <c r="C5" s="64"/>
      <c r="D5" s="115"/>
      <c r="E5" s="64"/>
      <c r="F5" s="116" t="s">
        <v>11</v>
      </c>
      <c r="G5" s="113"/>
      <c r="H5" s="107"/>
      <c r="I5" s="107"/>
    </row>
    <row r="6" spans="1:12" hidden="1">
      <c r="A6" s="109"/>
      <c r="B6" s="110"/>
      <c r="C6" s="64"/>
      <c r="D6" s="114"/>
      <c r="E6" s="64"/>
      <c r="F6" s="112"/>
      <c r="G6" s="113"/>
      <c r="H6" s="107"/>
      <c r="I6" s="107"/>
    </row>
    <row r="7" spans="1:12" hidden="1">
      <c r="A7" s="117" t="s">
        <v>3</v>
      </c>
      <c r="B7" s="118" t="s">
        <v>4</v>
      </c>
      <c r="C7" s="64"/>
      <c r="D7" s="115"/>
      <c r="E7" s="64"/>
      <c r="F7" s="116" t="s">
        <v>15</v>
      </c>
      <c r="G7" s="113"/>
      <c r="H7" s="107"/>
      <c r="I7" s="107"/>
    </row>
    <row r="8" spans="1:12" hidden="1">
      <c r="A8" s="109"/>
      <c r="B8" s="110"/>
      <c r="C8" s="64"/>
      <c r="D8" s="114"/>
      <c r="E8" s="64"/>
      <c r="F8" s="112"/>
      <c r="G8" s="113"/>
      <c r="H8" s="107"/>
      <c r="I8" s="107"/>
    </row>
    <row r="9" spans="1:12" ht="12.75" hidden="1" customHeight="1">
      <c r="A9" s="117" t="s">
        <v>3</v>
      </c>
      <c r="B9" s="118" t="s">
        <v>5</v>
      </c>
      <c r="C9" s="119"/>
      <c r="D9" s="115"/>
      <c r="E9" s="64"/>
      <c r="F9" s="116" t="s">
        <v>15</v>
      </c>
      <c r="G9" s="113"/>
      <c r="H9" s="107"/>
      <c r="I9" s="107"/>
    </row>
    <row r="10" spans="1:12" hidden="1">
      <c r="A10" s="120"/>
      <c r="B10" s="111"/>
      <c r="C10" s="108"/>
      <c r="D10" s="114"/>
      <c r="E10" s="64"/>
      <c r="F10" s="116"/>
      <c r="G10" s="121"/>
      <c r="H10" s="107"/>
      <c r="I10" s="107"/>
    </row>
    <row r="11" spans="1:12" hidden="1">
      <c r="A11" s="109" t="s">
        <v>3</v>
      </c>
      <c r="B11" s="110" t="s">
        <v>6</v>
      </c>
      <c r="C11" s="64"/>
      <c r="D11" s="115"/>
      <c r="E11" s="64"/>
      <c r="F11" s="116" t="s">
        <v>11</v>
      </c>
      <c r="G11" s="121"/>
      <c r="H11" s="107"/>
      <c r="I11" s="107"/>
    </row>
    <row r="12" spans="1:12" hidden="1">
      <c r="A12" s="120"/>
      <c r="B12" s="111"/>
      <c r="C12" s="108"/>
      <c r="D12" s="114"/>
      <c r="E12" s="64"/>
      <c r="F12" s="116"/>
      <c r="G12" s="121"/>
      <c r="H12" s="107"/>
      <c r="I12" s="107"/>
    </row>
    <row r="13" spans="1:12" hidden="1">
      <c r="A13" s="109" t="s">
        <v>3</v>
      </c>
      <c r="B13" s="110" t="s">
        <v>7</v>
      </c>
      <c r="C13" s="64"/>
      <c r="D13" s="115"/>
      <c r="E13" s="64"/>
      <c r="F13" s="116" t="s">
        <v>11</v>
      </c>
      <c r="G13" s="121"/>
      <c r="H13" s="107"/>
      <c r="I13" s="107"/>
    </row>
    <row r="14" spans="1:12" hidden="1">
      <c r="A14" s="109"/>
      <c r="B14" s="110"/>
      <c r="C14" s="64"/>
      <c r="D14" s="114"/>
      <c r="E14" s="64"/>
      <c r="F14" s="112"/>
      <c r="G14" s="121"/>
      <c r="H14" s="107"/>
      <c r="I14" s="107"/>
    </row>
    <row r="15" spans="1:12" hidden="1">
      <c r="A15" s="117" t="s">
        <v>3</v>
      </c>
      <c r="B15" s="118" t="s">
        <v>8</v>
      </c>
      <c r="C15" s="119"/>
      <c r="D15" s="115"/>
      <c r="E15" s="64"/>
      <c r="F15" s="116" t="s">
        <v>10</v>
      </c>
      <c r="G15" s="121"/>
      <c r="H15" s="107"/>
      <c r="I15" s="107"/>
    </row>
    <row r="16" spans="1:12" hidden="1">
      <c r="A16" s="120"/>
      <c r="B16" s="111"/>
      <c r="C16" s="108"/>
      <c r="D16" s="114"/>
      <c r="E16" s="64"/>
      <c r="F16" s="116"/>
      <c r="G16" s="121"/>
      <c r="H16" s="107"/>
      <c r="I16" s="107"/>
    </row>
    <row r="17" spans="1:10" hidden="1">
      <c r="A17" s="109" t="s">
        <v>3</v>
      </c>
      <c r="B17" s="110" t="s">
        <v>13</v>
      </c>
      <c r="C17" s="64"/>
      <c r="D17" s="115"/>
      <c r="E17" s="64"/>
      <c r="F17" s="116" t="s">
        <v>11</v>
      </c>
      <c r="G17" s="121"/>
      <c r="H17" s="107"/>
      <c r="I17" s="107"/>
    </row>
    <row r="18" spans="1:10" hidden="1">
      <c r="A18" s="109"/>
      <c r="B18" s="110"/>
      <c r="C18" s="108"/>
      <c r="D18" s="114"/>
      <c r="E18" s="64"/>
      <c r="F18" s="116"/>
      <c r="G18" s="121"/>
      <c r="H18" s="107"/>
      <c r="I18" s="107"/>
    </row>
    <row r="19" spans="1:10" hidden="1">
      <c r="A19" s="109" t="s">
        <v>3</v>
      </c>
      <c r="B19" s="110" t="s">
        <v>14</v>
      </c>
      <c r="C19" s="64"/>
      <c r="D19" s="115"/>
      <c r="E19" s="64"/>
      <c r="F19" s="116" t="s">
        <v>11</v>
      </c>
      <c r="G19" s="121"/>
      <c r="H19" s="107"/>
      <c r="I19" s="107"/>
    </row>
    <row r="20" spans="1:10" hidden="1">
      <c r="A20" s="109"/>
      <c r="B20" s="110"/>
      <c r="C20" s="64"/>
      <c r="D20" s="114"/>
      <c r="E20" s="64"/>
      <c r="F20" s="112"/>
      <c r="G20" s="113"/>
      <c r="H20" s="107"/>
      <c r="I20" s="107"/>
    </row>
    <row r="21" spans="1:10" hidden="1">
      <c r="A21" s="109"/>
      <c r="B21" s="110"/>
      <c r="C21" s="64"/>
      <c r="D21" s="111"/>
      <c r="E21" s="64"/>
      <c r="F21" s="112"/>
      <c r="G21" s="113"/>
      <c r="H21" s="107"/>
      <c r="I21" s="107"/>
    </row>
    <row r="22" spans="1:10" s="151" customFormat="1">
      <c r="A22" s="109"/>
      <c r="B22" s="110"/>
      <c r="C22" s="64"/>
      <c r="D22" s="435"/>
      <c r="E22" s="64"/>
      <c r="F22" s="41" t="s">
        <v>22</v>
      </c>
      <c r="G22" s="230">
        <v>22.11</v>
      </c>
      <c r="H22" s="448"/>
      <c r="I22" s="38">
        <f>G22*H22</f>
        <v>0</v>
      </c>
      <c r="J22" s="26" t="s">
        <v>164</v>
      </c>
    </row>
    <row r="23" spans="1:10" s="151" customFormat="1">
      <c r="A23" s="109"/>
      <c r="B23" s="110"/>
      <c r="C23" s="64"/>
      <c r="D23" s="111"/>
      <c r="E23" s="64"/>
      <c r="F23" s="112"/>
      <c r="G23" s="113"/>
      <c r="H23" s="107"/>
      <c r="I23" s="107"/>
    </row>
    <row r="24" spans="1:10" ht="75.75" customHeight="1">
      <c r="A24" s="33" t="s">
        <v>6</v>
      </c>
      <c r="B24" s="37" t="s">
        <v>3</v>
      </c>
      <c r="D24" s="426" t="s">
        <v>591</v>
      </c>
      <c r="F24" s="26"/>
      <c r="G24" s="26"/>
      <c r="H24" s="26"/>
      <c r="I24" s="26"/>
    </row>
    <row r="25" spans="1:10" s="151" customFormat="1">
      <c r="A25" s="109"/>
      <c r="B25" s="110"/>
      <c r="C25" s="64"/>
      <c r="D25" s="158"/>
      <c r="E25" s="64"/>
      <c r="F25" s="41" t="s">
        <v>184</v>
      </c>
      <c r="G25" s="43">
        <v>40.200000000000003</v>
      </c>
      <c r="H25" s="448"/>
      <c r="I25" s="38">
        <f>G25*H25</f>
        <v>0</v>
      </c>
      <c r="J25" s="26" t="s">
        <v>164</v>
      </c>
    </row>
    <row r="26" spans="1:10" s="166" customFormat="1">
      <c r="A26" s="175"/>
      <c r="B26" s="176"/>
      <c r="C26" s="173"/>
      <c r="D26" s="177"/>
      <c r="E26" s="173"/>
      <c r="F26" s="171"/>
      <c r="G26" s="172"/>
      <c r="H26" s="170"/>
      <c r="I26" s="170"/>
    </row>
    <row r="27" spans="1:10" s="166" customFormat="1" ht="111" customHeight="1">
      <c r="A27" s="175" t="s">
        <v>6</v>
      </c>
      <c r="B27" s="176" t="s">
        <v>4</v>
      </c>
      <c r="C27" s="173"/>
      <c r="D27" s="178" t="s">
        <v>592</v>
      </c>
    </row>
    <row r="28" spans="1:10" s="220" customFormat="1">
      <c r="A28" s="218"/>
      <c r="B28" s="180"/>
      <c r="C28" s="246"/>
      <c r="D28" s="564"/>
    </row>
    <row r="29" spans="1:10" s="220" customFormat="1">
      <c r="A29" s="218"/>
      <c r="B29" s="180"/>
      <c r="C29" s="246"/>
      <c r="D29" s="177" t="s">
        <v>611</v>
      </c>
      <c r="F29" s="171" t="s">
        <v>23</v>
      </c>
      <c r="G29" s="174">
        <v>32.74</v>
      </c>
      <c r="H29" s="448"/>
      <c r="I29" s="170">
        <f>G29*H29</f>
        <v>0</v>
      </c>
      <c r="J29" s="166" t="s">
        <v>164</v>
      </c>
    </row>
    <row r="30" spans="1:10" s="151" customFormat="1">
      <c r="A30" s="109"/>
      <c r="B30" s="110"/>
      <c r="C30" s="64"/>
      <c r="D30" s="111"/>
      <c r="E30" s="64"/>
      <c r="F30" s="112"/>
      <c r="G30" s="113"/>
      <c r="H30" s="107"/>
      <c r="I30" s="107"/>
    </row>
    <row r="31" spans="1:10" ht="60.75" customHeight="1">
      <c r="A31" s="33" t="s">
        <v>6</v>
      </c>
      <c r="B31" s="37" t="s">
        <v>5</v>
      </c>
      <c r="D31" s="426" t="s">
        <v>593</v>
      </c>
    </row>
    <row r="32" spans="1:10" s="151" customFormat="1">
      <c r="A32" s="109"/>
      <c r="B32" s="110"/>
      <c r="C32" s="64"/>
      <c r="D32" s="111"/>
      <c r="E32" s="64"/>
      <c r="F32" s="41" t="s">
        <v>184</v>
      </c>
      <c r="G32" s="43">
        <v>1189.1500000000001</v>
      </c>
      <c r="H32" s="448"/>
      <c r="I32" s="38">
        <f>G32*H32</f>
        <v>0</v>
      </c>
      <c r="J32" s="26" t="s">
        <v>164</v>
      </c>
    </row>
    <row r="33" spans="1:10" s="151" customFormat="1">
      <c r="A33" s="109"/>
      <c r="B33" s="110"/>
      <c r="C33" s="64"/>
      <c r="D33" s="111"/>
      <c r="E33" s="64"/>
      <c r="F33" s="112"/>
      <c r="G33" s="113"/>
      <c r="H33" s="107"/>
      <c r="I33" s="107"/>
    </row>
    <row r="34" spans="1:10" ht="52.5" customHeight="1">
      <c r="A34" s="33" t="s">
        <v>6</v>
      </c>
      <c r="B34" s="37" t="s">
        <v>6</v>
      </c>
      <c r="D34" s="122" t="s">
        <v>584</v>
      </c>
    </row>
    <row r="35" spans="1:10" s="151" customFormat="1">
      <c r="A35" s="109"/>
      <c r="B35" s="110"/>
      <c r="C35" s="64"/>
      <c r="D35" s="111"/>
      <c r="E35" s="64"/>
      <c r="F35" s="41" t="s">
        <v>184</v>
      </c>
      <c r="G35" s="43">
        <v>40.200000000000003</v>
      </c>
      <c r="H35" s="448"/>
      <c r="I35" s="38">
        <f>G35*H35</f>
        <v>0</v>
      </c>
      <c r="J35" s="26" t="s">
        <v>164</v>
      </c>
    </row>
    <row r="36" spans="1:10" s="151" customFormat="1">
      <c r="A36" s="109"/>
      <c r="B36" s="110"/>
      <c r="C36" s="64"/>
      <c r="D36" s="111"/>
      <c r="E36" s="64"/>
      <c r="F36" s="112"/>
      <c r="G36" s="113"/>
      <c r="H36" s="107"/>
      <c r="I36" s="107"/>
    </row>
    <row r="37" spans="1:10" ht="59.25" customHeight="1">
      <c r="A37" s="33" t="s">
        <v>6</v>
      </c>
      <c r="B37" s="37" t="s">
        <v>7</v>
      </c>
      <c r="D37" s="426" t="s">
        <v>594</v>
      </c>
    </row>
    <row r="38" spans="1:10" s="151" customFormat="1">
      <c r="A38" s="152"/>
      <c r="B38" s="153"/>
      <c r="D38" s="111"/>
      <c r="F38" s="41" t="s">
        <v>184</v>
      </c>
      <c r="G38" s="43">
        <v>921.38</v>
      </c>
      <c r="H38" s="448"/>
      <c r="I38" s="38">
        <f>G38*H38</f>
        <v>0</v>
      </c>
      <c r="J38" s="26" t="s">
        <v>164</v>
      </c>
    </row>
    <row r="39" spans="1:10" s="166" customFormat="1">
      <c r="A39" s="168"/>
      <c r="B39" s="169"/>
      <c r="D39" s="177"/>
      <c r="F39" s="171"/>
      <c r="G39" s="172"/>
      <c r="H39" s="170"/>
      <c r="I39" s="170"/>
    </row>
    <row r="40" spans="1:10" s="166" customFormat="1" ht="113.25" customHeight="1">
      <c r="A40" s="168" t="s">
        <v>6</v>
      </c>
      <c r="B40" s="169" t="s">
        <v>8</v>
      </c>
      <c r="D40" s="178" t="s">
        <v>275</v>
      </c>
      <c r="E40" s="173"/>
    </row>
    <row r="41" spans="1:10" s="220" customFormat="1">
      <c r="A41" s="222"/>
      <c r="B41" s="225"/>
      <c r="D41" s="564"/>
      <c r="E41" s="246"/>
      <c r="F41" s="229"/>
      <c r="G41" s="230"/>
      <c r="H41" s="226"/>
      <c r="I41" s="226"/>
    </row>
    <row r="42" spans="1:10" s="220" customFormat="1">
      <c r="A42" s="222"/>
      <c r="B42" s="225"/>
      <c r="D42" s="177" t="s">
        <v>611</v>
      </c>
      <c r="E42" s="246"/>
      <c r="F42" s="41" t="s">
        <v>23</v>
      </c>
      <c r="G42" s="43">
        <v>753.74</v>
      </c>
      <c r="H42" s="448"/>
      <c r="I42" s="38">
        <f>G42*H42</f>
        <v>0</v>
      </c>
      <c r="J42" s="26" t="s">
        <v>164</v>
      </c>
    </row>
    <row r="43" spans="1:10" s="151" customFormat="1">
      <c r="A43" s="152"/>
      <c r="B43" s="153"/>
      <c r="D43" s="35"/>
      <c r="F43" s="155"/>
      <c r="G43" s="156"/>
      <c r="H43" s="154"/>
      <c r="I43" s="154"/>
    </row>
    <row r="44" spans="1:10" ht="45" customHeight="1">
      <c r="A44" s="33" t="s">
        <v>6</v>
      </c>
      <c r="B44" s="37" t="s">
        <v>13</v>
      </c>
      <c r="D44" s="122" t="s">
        <v>612</v>
      </c>
    </row>
    <row r="45" spans="1:10" s="151" customFormat="1">
      <c r="A45" s="109"/>
      <c r="B45" s="110"/>
      <c r="C45" s="64"/>
      <c r="D45" s="111"/>
      <c r="E45" s="64"/>
      <c r="F45" s="41" t="s">
        <v>184</v>
      </c>
      <c r="G45" s="43">
        <v>753.74</v>
      </c>
      <c r="H45" s="448"/>
      <c r="I45" s="38">
        <f>G45*H45</f>
        <v>0</v>
      </c>
      <c r="J45" s="26" t="s">
        <v>164</v>
      </c>
    </row>
    <row r="46" spans="1:10" s="151" customFormat="1" ht="13.5" thickBot="1">
      <c r="A46" s="55"/>
      <c r="B46" s="56"/>
      <c r="C46" s="51"/>
      <c r="D46" s="69"/>
      <c r="E46" s="51"/>
      <c r="F46" s="57"/>
      <c r="G46" s="58"/>
      <c r="H46" s="59"/>
      <c r="I46" s="59"/>
      <c r="J46" s="51"/>
    </row>
    <row r="47" spans="1:10" ht="18.75">
      <c r="A47" s="45" t="s">
        <v>18</v>
      </c>
      <c r="B47" s="46"/>
      <c r="C47" s="50"/>
      <c r="D47" s="46" t="s">
        <v>26</v>
      </c>
      <c r="E47" s="39"/>
      <c r="F47" s="48"/>
      <c r="G47" s="53"/>
      <c r="H47" s="54"/>
      <c r="I47" s="54">
        <f>SUM(I5:I46)</f>
        <v>0</v>
      </c>
      <c r="J47" s="26" t="s">
        <v>164</v>
      </c>
    </row>
    <row r="49" spans="1:2">
      <c r="A49" s="26"/>
      <c r="B49" s="26"/>
    </row>
    <row r="50" spans="1:2">
      <c r="A50" s="26"/>
      <c r="B50" s="26"/>
    </row>
    <row r="51" spans="1:2">
      <c r="A51" s="26"/>
      <c r="B51" s="26"/>
    </row>
    <row r="53" spans="1:2">
      <c r="A53" s="26"/>
      <c r="B53" s="26"/>
    </row>
    <row r="54" spans="1:2">
      <c r="A54" s="26"/>
      <c r="B54" s="26"/>
    </row>
    <row r="86" spans="6:6">
      <c r="F86" s="42"/>
    </row>
    <row r="87" spans="6:6">
      <c r="F87" s="42"/>
    </row>
    <row r="88" spans="6:6">
      <c r="F88" s="42"/>
    </row>
    <row r="89" spans="6:6">
      <c r="F89" s="42"/>
    </row>
    <row r="90" spans="6:6">
      <c r="F90" s="42"/>
    </row>
    <row r="91" spans="6:6">
      <c r="F91" s="42"/>
    </row>
    <row r="92" spans="6:6">
      <c r="F92" s="42"/>
    </row>
    <row r="100" spans="6:6">
      <c r="F100" s="42"/>
    </row>
    <row r="119" spans="6:6">
      <c r="F119" s="42"/>
    </row>
    <row r="120" spans="6:6">
      <c r="F120" s="42"/>
    </row>
  </sheetData>
  <sheetProtection password="CC1A" sheet="1" objects="1" scenarios="1"/>
  <phoneticPr fontId="0" type="noConversion"/>
  <pageMargins left="0.74803149606299213" right="0.74803149606299213" top="0.98425196850393704" bottom="0.98425196850393704" header="0.51181102362204722" footer="0.51181102362204722"/>
  <pageSetup paperSize="9" scale="74" fitToHeight="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
  <sheetViews>
    <sheetView showGridLines="0" zoomScaleNormal="100" zoomScaleSheetLayoutView="110" workbookViewId="0">
      <selection activeCell="F109" sqref="F109"/>
    </sheetView>
  </sheetViews>
  <sheetFormatPr defaultRowHeight="12.75"/>
  <cols>
    <col min="1" max="1" width="4.140625" style="204" customWidth="1"/>
    <col min="2" max="2" width="3.7109375" style="204" customWidth="1"/>
    <col min="3" max="3" width="2.42578125" style="204" customWidth="1"/>
    <col min="4" max="4" width="56.7109375" style="204" customWidth="1"/>
    <col min="5" max="5" width="4.85546875" style="204" customWidth="1"/>
    <col min="6" max="6" width="7.85546875" style="204" customWidth="1"/>
    <col min="7" max="7" width="10" style="15" customWidth="1"/>
    <col min="8" max="8" width="8.7109375" style="15" customWidth="1"/>
    <col min="9" max="9" width="13" style="15" customWidth="1"/>
    <col min="10" max="10" width="4" style="204" customWidth="1"/>
    <col min="11" max="11" width="9.140625" style="204"/>
    <col min="12" max="12" width="9.140625" style="204" customWidth="1"/>
    <col min="13" max="16384" width="9.140625" style="204"/>
  </cols>
  <sheetData>
    <row r="1" spans="1:12" ht="21" customHeight="1" thickTop="1" thickBot="1">
      <c r="A1" s="70" t="s">
        <v>175</v>
      </c>
      <c r="B1" s="71"/>
      <c r="C1" s="72"/>
      <c r="D1" s="75" t="s">
        <v>199</v>
      </c>
      <c r="E1" s="224"/>
      <c r="F1" s="42"/>
      <c r="G1" s="230"/>
      <c r="H1" s="226"/>
      <c r="I1" s="226"/>
      <c r="J1" s="220"/>
    </row>
    <row r="2" spans="1:12" ht="13.5" thickTop="1">
      <c r="A2" s="222"/>
      <c r="B2" s="223"/>
      <c r="C2" s="220"/>
      <c r="D2" s="221"/>
      <c r="E2" s="224"/>
      <c r="F2" s="42"/>
      <c r="G2" s="230"/>
      <c r="H2" s="226"/>
      <c r="I2" s="226"/>
      <c r="J2" s="220"/>
    </row>
    <row r="3" spans="1:12" ht="25.5">
      <c r="A3" s="222"/>
      <c r="B3" s="223"/>
      <c r="C3" s="220"/>
      <c r="D3" s="221"/>
      <c r="E3" s="224"/>
      <c r="F3" s="78" t="s">
        <v>30</v>
      </c>
      <c r="G3" s="104" t="s">
        <v>31</v>
      </c>
      <c r="H3" s="105"/>
      <c r="I3" s="105" t="s">
        <v>165</v>
      </c>
      <c r="J3" s="220"/>
    </row>
    <row r="4" spans="1:12" ht="40.5" customHeight="1">
      <c r="A4" s="222" t="s">
        <v>7</v>
      </c>
      <c r="B4" s="223" t="s">
        <v>2</v>
      </c>
      <c r="C4" s="220"/>
      <c r="D4" s="221" t="s">
        <v>205</v>
      </c>
      <c r="E4" s="224"/>
      <c r="F4" s="229"/>
      <c r="G4" s="251"/>
      <c r="H4" s="226"/>
      <c r="I4" s="226"/>
      <c r="J4" s="246"/>
    </row>
    <row r="5" spans="1:12" ht="13.5" customHeight="1">
      <c r="A5" s="222"/>
      <c r="B5" s="223"/>
      <c r="C5" s="136">
        <v>1</v>
      </c>
      <c r="D5" s="137" t="s">
        <v>228</v>
      </c>
      <c r="E5" s="224"/>
      <c r="F5" s="229" t="s">
        <v>15</v>
      </c>
      <c r="G5" s="251">
        <v>17</v>
      </c>
      <c r="H5" s="448"/>
      <c r="I5" s="226">
        <f>G5*H5</f>
        <v>0</v>
      </c>
      <c r="J5" s="246" t="s">
        <v>164</v>
      </c>
    </row>
    <row r="6" spans="1:12" ht="13.5" customHeight="1">
      <c r="A6" s="222"/>
      <c r="B6" s="223"/>
      <c r="C6" s="136">
        <v>2</v>
      </c>
      <c r="D6" s="137" t="s">
        <v>227</v>
      </c>
      <c r="E6" s="224"/>
      <c r="F6" s="229" t="s">
        <v>15</v>
      </c>
      <c r="G6" s="251">
        <v>1</v>
      </c>
      <c r="H6" s="448"/>
      <c r="I6" s="226">
        <f>G6*H6</f>
        <v>0</v>
      </c>
      <c r="J6" s="246" t="s">
        <v>164</v>
      </c>
    </row>
    <row r="7" spans="1:12" s="131" customFormat="1" ht="13.5" customHeight="1">
      <c r="A7" s="222"/>
      <c r="B7" s="223"/>
      <c r="C7" s="136">
        <v>3</v>
      </c>
      <c r="D7" s="137" t="s">
        <v>253</v>
      </c>
      <c r="E7" s="224"/>
      <c r="F7" s="229" t="s">
        <v>15</v>
      </c>
      <c r="G7" s="251">
        <v>2</v>
      </c>
      <c r="H7" s="448"/>
      <c r="I7" s="226">
        <f t="shared" ref="I7:I13" si="0">G7*H7</f>
        <v>0</v>
      </c>
      <c r="J7" s="246" t="s">
        <v>164</v>
      </c>
    </row>
    <row r="8" spans="1:12">
      <c r="A8" s="222"/>
      <c r="B8" s="223"/>
      <c r="C8" s="136">
        <v>4</v>
      </c>
      <c r="D8" s="137" t="s">
        <v>206</v>
      </c>
      <c r="E8" s="224"/>
      <c r="F8" s="229" t="s">
        <v>15</v>
      </c>
      <c r="G8" s="251">
        <v>22</v>
      </c>
      <c r="H8" s="448"/>
      <c r="I8" s="226">
        <f t="shared" si="0"/>
        <v>0</v>
      </c>
      <c r="J8" s="246" t="s">
        <v>164</v>
      </c>
      <c r="K8" s="97"/>
    </row>
    <row r="9" spans="1:12" ht="15.75" customHeight="1">
      <c r="A9" s="222"/>
      <c r="B9" s="223"/>
      <c r="C9" s="136">
        <v>5</v>
      </c>
      <c r="D9" s="137" t="s">
        <v>226</v>
      </c>
      <c r="E9" s="224"/>
      <c r="F9" s="229" t="s">
        <v>15</v>
      </c>
      <c r="G9" s="251">
        <v>10</v>
      </c>
      <c r="H9" s="448"/>
      <c r="I9" s="226">
        <f t="shared" si="0"/>
        <v>0</v>
      </c>
      <c r="J9" s="246" t="s">
        <v>164</v>
      </c>
    </row>
    <row r="10" spans="1:12" ht="15.75" customHeight="1">
      <c r="A10" s="222"/>
      <c r="B10" s="223"/>
      <c r="C10" s="136">
        <v>6</v>
      </c>
      <c r="D10" s="137" t="s">
        <v>225</v>
      </c>
      <c r="E10" s="224"/>
      <c r="F10" s="229" t="s">
        <v>15</v>
      </c>
      <c r="G10" s="251">
        <v>15</v>
      </c>
      <c r="H10" s="448"/>
      <c r="I10" s="226">
        <f t="shared" si="0"/>
        <v>0</v>
      </c>
      <c r="J10" s="246" t="s">
        <v>164</v>
      </c>
    </row>
    <row r="11" spans="1:12" ht="18" customHeight="1">
      <c r="A11" s="222"/>
      <c r="B11" s="223"/>
      <c r="C11" s="136">
        <v>7</v>
      </c>
      <c r="D11" s="137" t="s">
        <v>224</v>
      </c>
      <c r="E11" s="224"/>
      <c r="F11" s="229" t="s">
        <v>15</v>
      </c>
      <c r="G11" s="251">
        <v>12</v>
      </c>
      <c r="H11" s="448"/>
      <c r="I11" s="226">
        <f t="shared" si="0"/>
        <v>0</v>
      </c>
      <c r="J11" s="246" t="s">
        <v>164</v>
      </c>
    </row>
    <row r="12" spans="1:12" ht="16.5" customHeight="1">
      <c r="A12" s="222"/>
      <c r="B12" s="223"/>
      <c r="C12" s="136">
        <v>8</v>
      </c>
      <c r="D12" s="137" t="s">
        <v>223</v>
      </c>
      <c r="E12" s="224"/>
      <c r="F12" s="229" t="s">
        <v>15</v>
      </c>
      <c r="G12" s="251">
        <v>1</v>
      </c>
      <c r="H12" s="448"/>
      <c r="I12" s="226">
        <f t="shared" si="0"/>
        <v>0</v>
      </c>
      <c r="J12" s="246" t="s">
        <v>164</v>
      </c>
    </row>
    <row r="13" spans="1:12" ht="16.5" customHeight="1">
      <c r="A13" s="222"/>
      <c r="B13" s="223"/>
      <c r="C13" s="136">
        <v>9</v>
      </c>
      <c r="D13" s="137" t="s">
        <v>222</v>
      </c>
      <c r="E13" s="224"/>
      <c r="F13" s="229" t="s">
        <v>15</v>
      </c>
      <c r="G13" s="251">
        <v>1</v>
      </c>
      <c r="H13" s="448"/>
      <c r="I13" s="226">
        <f t="shared" si="0"/>
        <v>0</v>
      </c>
      <c r="J13" s="246" t="s">
        <v>164</v>
      </c>
      <c r="L13" s="15"/>
    </row>
    <row r="14" spans="1:12">
      <c r="A14" s="222"/>
      <c r="B14" s="223"/>
      <c r="C14" s="220"/>
      <c r="D14" s="221"/>
      <c r="E14" s="224"/>
      <c r="F14" s="78"/>
      <c r="G14" s="104"/>
      <c r="H14" s="105"/>
      <c r="I14" s="105"/>
      <c r="J14" s="220"/>
    </row>
    <row r="15" spans="1:12" ht="26.25" customHeight="1">
      <c r="A15" s="222" t="s">
        <v>7</v>
      </c>
      <c r="B15" s="223" t="s">
        <v>3</v>
      </c>
      <c r="C15" s="220"/>
      <c r="D15" s="254" t="s">
        <v>234</v>
      </c>
      <c r="E15" s="224"/>
      <c r="F15" s="229"/>
      <c r="G15" s="251"/>
      <c r="H15" s="226"/>
      <c r="I15" s="226"/>
      <c r="J15" s="220"/>
    </row>
    <row r="16" spans="1:12" ht="24.75" customHeight="1">
      <c r="A16" s="222"/>
      <c r="B16" s="223"/>
      <c r="C16" s="220"/>
      <c r="D16" s="221" t="s">
        <v>271</v>
      </c>
      <c r="E16" s="224"/>
      <c r="F16" s="229"/>
      <c r="G16" s="251"/>
      <c r="H16" s="226"/>
      <c r="I16" s="226"/>
      <c r="J16" s="220"/>
    </row>
    <row r="17" spans="1:10" ht="38.25">
      <c r="A17" s="222"/>
      <c r="B17" s="223"/>
      <c r="C17" s="220"/>
      <c r="D17" s="29" t="s">
        <v>207</v>
      </c>
      <c r="E17" s="224"/>
      <c r="F17" s="229"/>
      <c r="G17" s="251"/>
      <c r="H17" s="226"/>
      <c r="I17" s="226"/>
      <c r="J17" s="220"/>
    </row>
    <row r="18" spans="1:10" ht="54" customHeight="1">
      <c r="A18" s="222"/>
      <c r="B18" s="223"/>
      <c r="C18" s="220"/>
      <c r="D18" s="29" t="s">
        <v>221</v>
      </c>
      <c r="E18" s="224"/>
      <c r="F18" s="229"/>
      <c r="G18" s="251"/>
      <c r="H18" s="226"/>
      <c r="I18" s="226"/>
      <c r="J18" s="220"/>
    </row>
    <row r="19" spans="1:10" ht="43.5" customHeight="1">
      <c r="A19" s="222"/>
      <c r="B19" s="223"/>
      <c r="C19" s="220"/>
      <c r="D19" s="221" t="s">
        <v>208</v>
      </c>
      <c r="E19" s="224"/>
      <c r="F19" s="42"/>
      <c r="G19" s="230"/>
      <c r="H19" s="226"/>
      <c r="I19" s="226"/>
      <c r="J19" s="220"/>
    </row>
    <row r="20" spans="1:10" ht="120" customHeight="1">
      <c r="A20" s="222"/>
      <c r="B20" s="223"/>
      <c r="C20" s="220"/>
      <c r="D20" s="221" t="s">
        <v>209</v>
      </c>
      <c r="E20" s="224"/>
      <c r="F20" s="42"/>
      <c r="G20" s="230"/>
      <c r="H20" s="226"/>
      <c r="I20" s="226"/>
      <c r="J20" s="220"/>
    </row>
    <row r="21" spans="1:10" ht="25.5">
      <c r="A21" s="222"/>
      <c r="B21" s="223"/>
      <c r="C21" s="220"/>
      <c r="D21" s="29" t="s">
        <v>180</v>
      </c>
      <c r="E21" s="224"/>
      <c r="F21" s="229" t="s">
        <v>15</v>
      </c>
      <c r="G21" s="251">
        <v>9</v>
      </c>
      <c r="H21" s="448"/>
      <c r="I21" s="226">
        <f>G21*H21</f>
        <v>0</v>
      </c>
      <c r="J21" s="220" t="s">
        <v>164</v>
      </c>
    </row>
    <row r="23" spans="1:10" ht="38.25">
      <c r="A23" s="222" t="s">
        <v>7</v>
      </c>
      <c r="B23" s="223" t="s">
        <v>4</v>
      </c>
      <c r="C23" s="220"/>
      <c r="D23" s="254" t="s">
        <v>234</v>
      </c>
      <c r="E23" s="224"/>
      <c r="F23" s="229"/>
      <c r="G23" s="251"/>
      <c r="H23" s="226"/>
      <c r="I23" s="226"/>
      <c r="J23" s="220"/>
    </row>
    <row r="24" spans="1:10" ht="25.5">
      <c r="A24" s="222"/>
      <c r="B24" s="223"/>
      <c r="C24" s="220"/>
      <c r="D24" s="221" t="s">
        <v>272</v>
      </c>
      <c r="E24" s="224"/>
      <c r="F24" s="229"/>
      <c r="G24" s="251"/>
      <c r="H24" s="226"/>
      <c r="I24" s="226"/>
      <c r="J24" s="220"/>
    </row>
    <row r="25" spans="1:10" ht="38.25">
      <c r="A25" s="222"/>
      <c r="B25" s="223"/>
      <c r="C25" s="220"/>
      <c r="D25" s="29" t="s">
        <v>207</v>
      </c>
      <c r="E25" s="224"/>
      <c r="F25" s="229"/>
      <c r="G25" s="251"/>
      <c r="H25" s="226"/>
      <c r="I25" s="226"/>
      <c r="J25" s="220"/>
    </row>
    <row r="26" spans="1:10" ht="51">
      <c r="A26" s="222"/>
      <c r="B26" s="223"/>
      <c r="C26" s="220"/>
      <c r="D26" s="29" t="s">
        <v>221</v>
      </c>
      <c r="E26" s="224"/>
      <c r="F26" s="229"/>
      <c r="G26" s="251"/>
      <c r="H26" s="226"/>
      <c r="I26" s="226"/>
      <c r="J26" s="220"/>
    </row>
    <row r="27" spans="1:10" ht="39.75" customHeight="1">
      <c r="A27" s="222"/>
      <c r="B27" s="223"/>
      <c r="C27" s="220"/>
      <c r="D27" s="221" t="s">
        <v>208</v>
      </c>
      <c r="E27" s="224"/>
      <c r="F27" s="42"/>
      <c r="G27" s="230"/>
      <c r="H27" s="226"/>
      <c r="I27" s="226"/>
      <c r="J27" s="220"/>
    </row>
    <row r="28" spans="1:10" ht="119.25" customHeight="1">
      <c r="A28" s="222"/>
      <c r="B28" s="223"/>
      <c r="C28" s="220"/>
      <c r="D28" s="221" t="s">
        <v>209</v>
      </c>
      <c r="E28" s="224"/>
      <c r="F28" s="42"/>
      <c r="G28" s="230"/>
      <c r="H28" s="226"/>
      <c r="I28" s="226"/>
      <c r="J28" s="220"/>
    </row>
    <row r="29" spans="1:10" ht="25.5">
      <c r="A29" s="222"/>
      <c r="B29" s="223"/>
      <c r="C29" s="220"/>
      <c r="D29" s="29" t="s">
        <v>180</v>
      </c>
      <c r="E29" s="224"/>
      <c r="F29" s="229" t="s">
        <v>15</v>
      </c>
      <c r="G29" s="251">
        <v>8</v>
      </c>
      <c r="H29" s="448"/>
      <c r="I29" s="226">
        <f>G29*H29</f>
        <v>0</v>
      </c>
      <c r="J29" s="220" t="s">
        <v>164</v>
      </c>
    </row>
    <row r="31" spans="1:10" ht="27" customHeight="1">
      <c r="A31" s="222" t="s">
        <v>7</v>
      </c>
      <c r="B31" s="223" t="s">
        <v>4</v>
      </c>
      <c r="C31" s="220"/>
      <c r="D31" s="254" t="s">
        <v>235</v>
      </c>
      <c r="E31" s="224"/>
      <c r="F31" s="229"/>
      <c r="G31" s="251"/>
      <c r="H31" s="226"/>
      <c r="I31" s="226"/>
      <c r="J31" s="220"/>
    </row>
    <row r="32" spans="1:10" ht="30">
      <c r="A32" s="222"/>
      <c r="B32" s="223"/>
      <c r="C32" s="220"/>
      <c r="D32" s="130" t="s">
        <v>220</v>
      </c>
      <c r="E32" s="224"/>
      <c r="F32" s="229"/>
      <c r="G32" s="251"/>
      <c r="H32" s="226"/>
      <c r="I32" s="226"/>
      <c r="J32" s="220"/>
    </row>
    <row r="33" spans="1:12" ht="38.25">
      <c r="A33" s="222"/>
      <c r="B33" s="223"/>
      <c r="C33" s="220"/>
      <c r="D33" s="29" t="s">
        <v>207</v>
      </c>
      <c r="E33" s="224"/>
      <c r="F33" s="229"/>
      <c r="G33" s="251"/>
      <c r="H33" s="226"/>
      <c r="I33" s="226"/>
      <c r="J33" s="220"/>
    </row>
    <row r="34" spans="1:12" ht="38.25">
      <c r="A34" s="222"/>
      <c r="B34" s="223"/>
      <c r="C34" s="220"/>
      <c r="D34" s="29" t="s">
        <v>212</v>
      </c>
      <c r="E34" s="224"/>
      <c r="F34" s="229"/>
      <c r="G34" s="251"/>
      <c r="H34" s="226"/>
      <c r="I34" s="226"/>
      <c r="J34" s="220"/>
    </row>
    <row r="35" spans="1:12" ht="120" customHeight="1">
      <c r="A35" s="222"/>
      <c r="B35" s="223"/>
      <c r="C35" s="220"/>
      <c r="D35" s="221" t="s">
        <v>209</v>
      </c>
      <c r="E35" s="224"/>
      <c r="F35" s="42"/>
      <c r="G35" s="230"/>
      <c r="H35" s="226"/>
      <c r="I35" s="226"/>
      <c r="J35" s="220"/>
    </row>
    <row r="36" spans="1:12" ht="25.5">
      <c r="A36" s="222"/>
      <c r="B36" s="223"/>
      <c r="C36" s="220"/>
      <c r="D36" s="29" t="s">
        <v>180</v>
      </c>
      <c r="E36" s="224"/>
      <c r="F36" s="229" t="s">
        <v>15</v>
      </c>
      <c r="G36" s="251">
        <v>1</v>
      </c>
      <c r="H36" s="448"/>
      <c r="I36" s="226">
        <f>G36*H36</f>
        <v>0</v>
      </c>
      <c r="J36" s="220" t="s">
        <v>164</v>
      </c>
    </row>
    <row r="37" spans="1:12">
      <c r="A37" s="222"/>
      <c r="B37" s="223"/>
      <c r="C37" s="220"/>
      <c r="D37" s="29"/>
      <c r="E37" s="224"/>
      <c r="F37" s="229"/>
      <c r="G37" s="251"/>
      <c r="H37" s="226"/>
      <c r="I37" s="226"/>
      <c r="J37" s="220"/>
    </row>
    <row r="38" spans="1:12" ht="25.5" customHeight="1">
      <c r="A38" s="222" t="s">
        <v>7</v>
      </c>
      <c r="B38" s="223" t="s">
        <v>5</v>
      </c>
      <c r="C38" s="220"/>
      <c r="D38" s="254" t="s">
        <v>254</v>
      </c>
      <c r="E38" s="224"/>
      <c r="F38" s="229"/>
      <c r="G38" s="251"/>
      <c r="H38" s="226"/>
      <c r="I38" s="226"/>
      <c r="J38" s="220"/>
    </row>
    <row r="39" spans="1:12" ht="38.25">
      <c r="A39" s="222"/>
      <c r="B39" s="223"/>
      <c r="C39" s="220"/>
      <c r="D39" s="149" t="s">
        <v>268</v>
      </c>
      <c r="E39" s="224"/>
      <c r="F39" s="229"/>
      <c r="G39" s="251"/>
      <c r="H39" s="226"/>
      <c r="I39" s="226"/>
      <c r="J39" s="220"/>
    </row>
    <row r="40" spans="1:12" ht="38.25">
      <c r="A40" s="222"/>
      <c r="B40" s="223"/>
      <c r="C40" s="220"/>
      <c r="D40" s="29" t="s">
        <v>207</v>
      </c>
      <c r="E40" s="224"/>
      <c r="F40" s="229"/>
      <c r="G40" s="251"/>
      <c r="H40" s="226"/>
      <c r="I40" s="226"/>
      <c r="J40" s="220"/>
    </row>
    <row r="41" spans="1:12" ht="76.5">
      <c r="A41" s="222"/>
      <c r="B41" s="223"/>
      <c r="C41" s="220"/>
      <c r="D41" s="29" t="s">
        <v>266</v>
      </c>
      <c r="E41" s="224"/>
      <c r="F41" s="229"/>
      <c r="G41" s="251"/>
      <c r="H41" s="226"/>
      <c r="I41" s="226"/>
      <c r="J41" s="220"/>
    </row>
    <row r="42" spans="1:12" ht="40.5" customHeight="1">
      <c r="A42" s="222"/>
      <c r="B42" s="223"/>
      <c r="C42" s="220"/>
      <c r="D42" s="221" t="s">
        <v>208</v>
      </c>
      <c r="E42" s="224"/>
      <c r="F42" s="42"/>
      <c r="G42" s="230"/>
      <c r="H42" s="226"/>
      <c r="I42" s="226"/>
      <c r="J42" s="220"/>
    </row>
    <row r="43" spans="1:12" ht="119.25" customHeight="1">
      <c r="A43" s="222"/>
      <c r="B43" s="223"/>
      <c r="C43" s="220"/>
      <c r="D43" s="221" t="s">
        <v>209</v>
      </c>
      <c r="E43" s="224"/>
      <c r="F43" s="42"/>
      <c r="G43" s="230"/>
      <c r="H43" s="226"/>
      <c r="I43" s="226"/>
      <c r="J43" s="220"/>
    </row>
    <row r="44" spans="1:12" ht="25.5">
      <c r="A44" s="222"/>
      <c r="B44" s="223"/>
      <c r="C44" s="220"/>
      <c r="D44" s="29" t="s">
        <v>180</v>
      </c>
      <c r="E44" s="224"/>
      <c r="F44" s="229" t="s">
        <v>15</v>
      </c>
      <c r="G44" s="251">
        <v>2</v>
      </c>
      <c r="H44" s="448"/>
      <c r="I44" s="226">
        <f>G44*H44</f>
        <v>0</v>
      </c>
      <c r="J44" s="220" t="s">
        <v>164</v>
      </c>
    </row>
    <row r="45" spans="1:12">
      <c r="G45" s="204"/>
      <c r="H45" s="204"/>
      <c r="I45" s="204"/>
    </row>
    <row r="46" spans="1:12" ht="25.5" customHeight="1">
      <c r="A46" s="222" t="s">
        <v>7</v>
      </c>
      <c r="B46" s="223" t="s">
        <v>6</v>
      </c>
      <c r="C46" s="220"/>
      <c r="D46" s="254" t="s">
        <v>236</v>
      </c>
      <c r="E46" s="224"/>
      <c r="F46" s="229"/>
      <c r="G46" s="251"/>
      <c r="H46" s="226"/>
      <c r="I46" s="226"/>
      <c r="J46" s="220"/>
    </row>
    <row r="47" spans="1:12" ht="38.25">
      <c r="A47" s="222"/>
      <c r="B47" s="223"/>
      <c r="C47" s="220"/>
      <c r="D47" s="221" t="s">
        <v>219</v>
      </c>
      <c r="E47" s="224"/>
      <c r="F47" s="229"/>
      <c r="G47" s="251"/>
      <c r="H47" s="226"/>
      <c r="I47" s="226"/>
      <c r="J47" s="220"/>
      <c r="L47" s="220"/>
    </row>
    <row r="48" spans="1:12" ht="38.25">
      <c r="A48" s="222"/>
      <c r="B48" s="223"/>
      <c r="C48" s="220"/>
      <c r="D48" s="29" t="s">
        <v>207</v>
      </c>
      <c r="E48" s="224"/>
      <c r="F48" s="229"/>
      <c r="G48" s="251"/>
      <c r="H48" s="226"/>
      <c r="I48" s="226"/>
      <c r="J48" s="220"/>
    </row>
    <row r="49" spans="1:12" ht="51">
      <c r="A49" s="222"/>
      <c r="B49" s="223"/>
      <c r="C49" s="220"/>
      <c r="D49" s="29" t="s">
        <v>210</v>
      </c>
      <c r="E49" s="224"/>
      <c r="F49" s="229"/>
      <c r="G49" s="251"/>
      <c r="H49" s="226"/>
      <c r="I49" s="226"/>
      <c r="J49" s="220"/>
    </row>
    <row r="50" spans="1:12" ht="40.5" customHeight="1">
      <c r="A50" s="222"/>
      <c r="B50" s="223"/>
      <c r="C50" s="220"/>
      <c r="D50" s="221" t="s">
        <v>208</v>
      </c>
      <c r="E50" s="224"/>
      <c r="F50" s="42"/>
      <c r="G50" s="230"/>
      <c r="H50" s="226"/>
      <c r="I50" s="226"/>
      <c r="J50" s="220"/>
    </row>
    <row r="51" spans="1:12" ht="119.25" customHeight="1">
      <c r="A51" s="222"/>
      <c r="B51" s="223"/>
      <c r="C51" s="220"/>
      <c r="D51" s="221" t="s">
        <v>204</v>
      </c>
      <c r="E51" s="224"/>
      <c r="F51" s="42"/>
      <c r="G51" s="230"/>
      <c r="H51" s="226"/>
      <c r="I51" s="226"/>
      <c r="J51" s="220"/>
    </row>
    <row r="52" spans="1:12" ht="25.5">
      <c r="A52" s="222"/>
      <c r="B52" s="223"/>
      <c r="C52" s="220"/>
      <c r="D52" s="29" t="s">
        <v>180</v>
      </c>
      <c r="E52" s="224"/>
      <c r="F52" s="229" t="s">
        <v>15</v>
      </c>
      <c r="G52" s="251">
        <v>22</v>
      </c>
      <c r="H52" s="448"/>
      <c r="I52" s="226">
        <f>G52*H52</f>
        <v>0</v>
      </c>
      <c r="J52" s="220" t="s">
        <v>164</v>
      </c>
    </row>
    <row r="53" spans="1:12">
      <c r="A53" s="222"/>
      <c r="B53" s="223"/>
      <c r="C53" s="220"/>
      <c r="D53" s="29"/>
      <c r="E53" s="224"/>
      <c r="F53" s="229"/>
      <c r="G53" s="251"/>
      <c r="H53" s="226"/>
      <c r="I53" s="226"/>
      <c r="J53" s="220"/>
    </row>
    <row r="54" spans="1:12" ht="27.75" customHeight="1">
      <c r="A54" s="222" t="s">
        <v>7</v>
      </c>
      <c r="B54" s="223" t="s">
        <v>7</v>
      </c>
      <c r="C54" s="220"/>
      <c r="D54" s="254" t="s">
        <v>237</v>
      </c>
      <c r="E54" s="224"/>
      <c r="F54" s="229"/>
      <c r="G54" s="251"/>
      <c r="H54" s="226"/>
      <c r="I54" s="226"/>
      <c r="J54" s="220"/>
    </row>
    <row r="55" spans="1:12" ht="38.25">
      <c r="A55" s="222"/>
      <c r="B55" s="223"/>
      <c r="C55" s="220"/>
      <c r="D55" s="221" t="s">
        <v>218</v>
      </c>
      <c r="E55" s="224"/>
      <c r="F55" s="229"/>
      <c r="G55" s="251"/>
      <c r="H55" s="226"/>
      <c r="I55" s="226"/>
      <c r="J55" s="220"/>
      <c r="L55" s="220"/>
    </row>
    <row r="56" spans="1:12" ht="38.25">
      <c r="A56" s="222"/>
      <c r="B56" s="223"/>
      <c r="C56" s="220"/>
      <c r="D56" s="29" t="s">
        <v>207</v>
      </c>
      <c r="E56" s="224"/>
      <c r="F56" s="229"/>
      <c r="G56" s="251"/>
      <c r="H56" s="226"/>
      <c r="I56" s="226"/>
      <c r="J56" s="220"/>
    </row>
    <row r="57" spans="1:12" ht="51">
      <c r="A57" s="222"/>
      <c r="B57" s="223"/>
      <c r="C57" s="220"/>
      <c r="D57" s="29" t="s">
        <v>210</v>
      </c>
      <c r="E57" s="224"/>
      <c r="F57" s="229"/>
      <c r="G57" s="251"/>
      <c r="H57" s="226"/>
      <c r="I57" s="226"/>
      <c r="J57" s="220"/>
    </row>
    <row r="58" spans="1:12" ht="39" customHeight="1">
      <c r="A58" s="222"/>
      <c r="B58" s="223"/>
      <c r="C58" s="220"/>
      <c r="D58" s="221" t="s">
        <v>208</v>
      </c>
      <c r="E58" s="224"/>
      <c r="F58" s="42"/>
      <c r="G58" s="230"/>
      <c r="H58" s="226"/>
      <c r="I58" s="226"/>
      <c r="J58" s="220"/>
    </row>
    <row r="59" spans="1:12" ht="120" customHeight="1">
      <c r="A59" s="222"/>
      <c r="B59" s="223"/>
      <c r="C59" s="220"/>
      <c r="D59" s="221" t="s">
        <v>204</v>
      </c>
      <c r="E59" s="224"/>
      <c r="F59" s="42"/>
      <c r="G59" s="230"/>
      <c r="H59" s="226"/>
      <c r="I59" s="226"/>
      <c r="J59" s="220"/>
    </row>
    <row r="60" spans="1:12" ht="25.5">
      <c r="A60" s="222"/>
      <c r="B60" s="223"/>
      <c r="C60" s="220"/>
      <c r="D60" s="29" t="s">
        <v>180</v>
      </c>
      <c r="E60" s="224"/>
      <c r="F60" s="229" t="s">
        <v>15</v>
      </c>
      <c r="G60" s="251">
        <v>5</v>
      </c>
      <c r="H60" s="448"/>
      <c r="I60" s="226">
        <f>G60*H60</f>
        <v>0</v>
      </c>
      <c r="J60" s="220" t="s">
        <v>164</v>
      </c>
    </row>
    <row r="61" spans="1:12">
      <c r="A61" s="222"/>
      <c r="B61" s="223"/>
      <c r="C61" s="220"/>
      <c r="D61" s="29"/>
      <c r="E61" s="224"/>
      <c r="F61" s="229"/>
      <c r="G61" s="251"/>
      <c r="H61" s="226"/>
      <c r="I61" s="226"/>
      <c r="J61" s="220"/>
    </row>
    <row r="62" spans="1:12" ht="27.75" customHeight="1">
      <c r="A62" s="222" t="s">
        <v>7</v>
      </c>
      <c r="B62" s="223" t="s">
        <v>8</v>
      </c>
      <c r="C62" s="220"/>
      <c r="D62" s="254" t="s">
        <v>237</v>
      </c>
      <c r="E62" s="224"/>
      <c r="F62" s="229"/>
      <c r="G62" s="251"/>
      <c r="H62" s="226"/>
      <c r="I62" s="226"/>
      <c r="J62" s="220"/>
    </row>
    <row r="63" spans="1:12" ht="38.25">
      <c r="A63" s="222"/>
      <c r="B63" s="223"/>
      <c r="C63" s="220"/>
      <c r="D63" s="221" t="s">
        <v>217</v>
      </c>
      <c r="E63" s="224"/>
      <c r="F63" s="229"/>
      <c r="G63" s="251"/>
      <c r="H63" s="226"/>
      <c r="I63" s="226"/>
      <c r="J63" s="220"/>
    </row>
    <row r="64" spans="1:12" ht="38.25">
      <c r="A64" s="222"/>
      <c r="B64" s="223"/>
      <c r="C64" s="220"/>
      <c r="D64" s="29" t="s">
        <v>207</v>
      </c>
      <c r="E64" s="224"/>
      <c r="F64" s="229"/>
      <c r="G64" s="251"/>
      <c r="H64" s="226"/>
      <c r="I64" s="226"/>
      <c r="J64" s="220"/>
    </row>
    <row r="65" spans="1:10" ht="51">
      <c r="A65" s="222"/>
      <c r="B65" s="223"/>
      <c r="C65" s="220"/>
      <c r="D65" s="29" t="s">
        <v>210</v>
      </c>
      <c r="E65" s="224"/>
      <c r="F65" s="229"/>
      <c r="G65" s="251"/>
      <c r="H65" s="226"/>
      <c r="I65" s="226"/>
      <c r="J65" s="220"/>
    </row>
    <row r="66" spans="1:10" ht="39" customHeight="1">
      <c r="A66" s="222"/>
      <c r="B66" s="223"/>
      <c r="C66" s="220"/>
      <c r="D66" s="221" t="s">
        <v>208</v>
      </c>
      <c r="E66" s="224"/>
      <c r="F66" s="42"/>
      <c r="G66" s="230"/>
      <c r="H66" s="226"/>
      <c r="I66" s="226"/>
      <c r="J66" s="220"/>
    </row>
    <row r="67" spans="1:10" ht="118.5" customHeight="1">
      <c r="A67" s="222"/>
      <c r="B67" s="223"/>
      <c r="C67" s="220"/>
      <c r="D67" s="221" t="s">
        <v>204</v>
      </c>
      <c r="E67" s="224"/>
      <c r="F67" s="42"/>
      <c r="G67" s="230"/>
      <c r="H67" s="226"/>
      <c r="I67" s="226"/>
      <c r="J67" s="220"/>
    </row>
    <row r="68" spans="1:10" ht="25.5">
      <c r="A68" s="222"/>
      <c r="B68" s="223"/>
      <c r="C68" s="220"/>
      <c r="D68" s="29" t="s">
        <v>180</v>
      </c>
      <c r="E68" s="224"/>
      <c r="F68" s="229" t="s">
        <v>15</v>
      </c>
      <c r="G68" s="251">
        <v>5</v>
      </c>
      <c r="H68" s="448"/>
      <c r="I68" s="226">
        <f>G68*H68</f>
        <v>0</v>
      </c>
      <c r="J68" s="220" t="s">
        <v>164</v>
      </c>
    </row>
    <row r="69" spans="1:10">
      <c r="A69" s="222"/>
      <c r="B69" s="223"/>
      <c r="C69" s="220"/>
      <c r="D69" s="29"/>
      <c r="E69" s="224"/>
      <c r="F69" s="229"/>
      <c r="G69" s="251"/>
      <c r="H69" s="226"/>
      <c r="I69" s="226"/>
      <c r="J69" s="220"/>
    </row>
    <row r="70" spans="1:10" ht="27" customHeight="1">
      <c r="A70" s="222" t="s">
        <v>7</v>
      </c>
      <c r="B70" s="223" t="s">
        <v>13</v>
      </c>
      <c r="C70" s="220"/>
      <c r="D70" s="254" t="s">
        <v>238</v>
      </c>
      <c r="E70" s="224"/>
      <c r="F70" s="229"/>
      <c r="G70" s="251"/>
      <c r="H70" s="226"/>
      <c r="I70" s="226"/>
      <c r="J70" s="220"/>
    </row>
    <row r="71" spans="1:10" ht="25.5">
      <c r="A71" s="222"/>
      <c r="B71" s="223"/>
      <c r="C71" s="220"/>
      <c r="D71" s="221" t="s">
        <v>216</v>
      </c>
      <c r="E71" s="224"/>
      <c r="F71" s="229"/>
      <c r="G71" s="251"/>
      <c r="H71" s="226"/>
      <c r="I71" s="226"/>
      <c r="J71" s="220"/>
    </row>
    <row r="72" spans="1:10" ht="38.25">
      <c r="A72" s="222"/>
      <c r="B72" s="223"/>
      <c r="C72" s="220"/>
      <c r="D72" s="29" t="s">
        <v>207</v>
      </c>
      <c r="E72" s="224"/>
      <c r="F72" s="229"/>
      <c r="G72" s="251"/>
      <c r="H72" s="226"/>
      <c r="I72" s="226"/>
      <c r="J72" s="220"/>
    </row>
    <row r="73" spans="1:10" ht="51">
      <c r="A73" s="222"/>
      <c r="B73" s="223"/>
      <c r="C73" s="220"/>
      <c r="D73" s="29" t="s">
        <v>211</v>
      </c>
      <c r="E73" s="224"/>
      <c r="F73" s="229"/>
      <c r="G73" s="251"/>
      <c r="H73" s="226"/>
      <c r="I73" s="226"/>
      <c r="J73" s="220"/>
    </row>
    <row r="74" spans="1:10" ht="40.5" customHeight="1">
      <c r="A74" s="222"/>
      <c r="B74" s="223"/>
      <c r="C74" s="220"/>
      <c r="D74" s="221" t="s">
        <v>208</v>
      </c>
      <c r="E74" s="224"/>
      <c r="F74" s="42"/>
      <c r="G74" s="230"/>
      <c r="H74" s="226"/>
      <c r="I74" s="226"/>
      <c r="J74" s="220"/>
    </row>
    <row r="75" spans="1:10" ht="120" customHeight="1">
      <c r="A75" s="222"/>
      <c r="B75" s="223"/>
      <c r="C75" s="220"/>
      <c r="D75" s="221" t="s">
        <v>204</v>
      </c>
      <c r="E75" s="224"/>
      <c r="F75" s="42"/>
      <c r="G75" s="230"/>
      <c r="H75" s="226"/>
      <c r="I75" s="226"/>
      <c r="J75" s="220"/>
    </row>
    <row r="76" spans="1:10" ht="25.5">
      <c r="A76" s="222"/>
      <c r="B76" s="223"/>
      <c r="C76" s="220"/>
      <c r="D76" s="29" t="s">
        <v>180</v>
      </c>
      <c r="E76" s="224"/>
      <c r="F76" s="229" t="s">
        <v>15</v>
      </c>
      <c r="G76" s="251">
        <v>15</v>
      </c>
      <c r="H76" s="448"/>
      <c r="I76" s="226">
        <f>G76*H76</f>
        <v>0</v>
      </c>
      <c r="J76" s="220" t="s">
        <v>164</v>
      </c>
    </row>
    <row r="77" spans="1:10">
      <c r="A77" s="222"/>
      <c r="B77" s="223"/>
      <c r="C77" s="220"/>
      <c r="D77" s="29"/>
      <c r="E77" s="224"/>
      <c r="F77" s="229"/>
      <c r="G77" s="251"/>
      <c r="H77" s="226"/>
      <c r="I77" s="226"/>
      <c r="J77" s="220"/>
    </row>
    <row r="78" spans="1:10" ht="27" customHeight="1">
      <c r="A78" s="222" t="s">
        <v>7</v>
      </c>
      <c r="B78" s="223" t="s">
        <v>14</v>
      </c>
      <c r="C78" s="220"/>
      <c r="D78" s="254" t="s">
        <v>239</v>
      </c>
      <c r="E78" s="224"/>
      <c r="F78" s="229"/>
      <c r="G78" s="251"/>
      <c r="H78" s="226"/>
      <c r="I78" s="226"/>
      <c r="J78" s="220"/>
    </row>
    <row r="79" spans="1:10" ht="38.25">
      <c r="A79" s="222"/>
      <c r="B79" s="223"/>
      <c r="C79" s="220"/>
      <c r="D79" s="221" t="s">
        <v>215</v>
      </c>
      <c r="E79" s="224"/>
      <c r="F79" s="229"/>
      <c r="G79" s="251"/>
      <c r="H79" s="226"/>
      <c r="I79" s="226"/>
      <c r="J79" s="220"/>
    </row>
    <row r="80" spans="1:10" ht="38.25">
      <c r="A80" s="222"/>
      <c r="B80" s="223"/>
      <c r="C80" s="220"/>
      <c r="D80" s="29" t="s">
        <v>207</v>
      </c>
      <c r="E80" s="224"/>
      <c r="F80" s="229"/>
      <c r="G80" s="251"/>
      <c r="H80" s="226"/>
      <c r="I80" s="226"/>
      <c r="J80" s="220"/>
    </row>
    <row r="81" spans="1:10" ht="51">
      <c r="A81" s="222"/>
      <c r="B81" s="223"/>
      <c r="C81" s="220"/>
      <c r="D81" s="29" t="s">
        <v>210</v>
      </c>
      <c r="E81" s="224"/>
      <c r="F81" s="229"/>
      <c r="G81" s="251"/>
      <c r="H81" s="226"/>
      <c r="I81" s="226"/>
      <c r="J81" s="220"/>
    </row>
    <row r="82" spans="1:10" ht="39.75" customHeight="1">
      <c r="A82" s="222"/>
      <c r="B82" s="223"/>
      <c r="C82" s="220"/>
      <c r="D82" s="221" t="s">
        <v>208</v>
      </c>
      <c r="E82" s="224"/>
      <c r="F82" s="42"/>
      <c r="G82" s="230"/>
      <c r="H82" s="226"/>
      <c r="I82" s="226"/>
      <c r="J82" s="220"/>
    </row>
    <row r="83" spans="1:10" ht="118.5" customHeight="1">
      <c r="A83" s="222"/>
      <c r="B83" s="223"/>
      <c r="C83" s="220"/>
      <c r="D83" s="221" t="s">
        <v>204</v>
      </c>
      <c r="E83" s="224"/>
      <c r="F83" s="42"/>
      <c r="G83" s="230"/>
      <c r="H83" s="226"/>
      <c r="I83" s="226"/>
      <c r="J83" s="220"/>
    </row>
    <row r="84" spans="1:10" ht="25.5">
      <c r="A84" s="222"/>
      <c r="B84" s="223"/>
      <c r="C84" s="220"/>
      <c r="D84" s="29" t="s">
        <v>180</v>
      </c>
      <c r="E84" s="224"/>
      <c r="F84" s="229" t="s">
        <v>15</v>
      </c>
      <c r="G84" s="251">
        <v>12</v>
      </c>
      <c r="H84" s="448"/>
      <c r="I84" s="226">
        <f>G84*H84</f>
        <v>0</v>
      </c>
      <c r="J84" s="220" t="s">
        <v>164</v>
      </c>
    </row>
    <row r="86" spans="1:10" ht="28.5" customHeight="1">
      <c r="A86" s="222" t="s">
        <v>7</v>
      </c>
      <c r="B86" s="223" t="s">
        <v>170</v>
      </c>
      <c r="C86" s="220"/>
      <c r="D86" s="254" t="s">
        <v>240</v>
      </c>
      <c r="E86" s="224"/>
      <c r="F86" s="229"/>
      <c r="G86" s="251"/>
      <c r="H86" s="226"/>
      <c r="I86" s="226"/>
      <c r="J86" s="220"/>
    </row>
    <row r="87" spans="1:10" ht="27" customHeight="1">
      <c r="A87" s="222"/>
      <c r="B87" s="223"/>
      <c r="C87" s="220"/>
      <c r="D87" s="149" t="s">
        <v>214</v>
      </c>
      <c r="E87" s="224"/>
      <c r="F87" s="229"/>
      <c r="G87" s="251"/>
      <c r="H87" s="226"/>
      <c r="I87" s="226"/>
      <c r="J87" s="220"/>
    </row>
    <row r="88" spans="1:10" ht="38.25">
      <c r="A88" s="222"/>
      <c r="B88" s="223"/>
      <c r="C88" s="220"/>
      <c r="D88" s="29" t="s">
        <v>207</v>
      </c>
      <c r="E88" s="224"/>
      <c r="F88" s="229"/>
      <c r="G88" s="251"/>
      <c r="H88" s="226"/>
      <c r="I88" s="226"/>
      <c r="J88" s="220"/>
    </row>
    <row r="89" spans="1:10" ht="76.5">
      <c r="A89" s="222"/>
      <c r="B89" s="223"/>
      <c r="C89" s="220"/>
      <c r="D89" s="29" t="s">
        <v>213</v>
      </c>
      <c r="E89" s="224"/>
      <c r="F89" s="229"/>
      <c r="G89" s="251"/>
      <c r="H89" s="226"/>
      <c r="I89" s="226"/>
      <c r="J89" s="220"/>
    </row>
    <row r="90" spans="1:10" ht="40.5" customHeight="1">
      <c r="A90" s="222"/>
      <c r="B90" s="223"/>
      <c r="C90" s="220"/>
      <c r="D90" s="221" t="s">
        <v>208</v>
      </c>
      <c r="E90" s="224"/>
      <c r="F90" s="42"/>
      <c r="G90" s="230"/>
      <c r="H90" s="226"/>
      <c r="I90" s="226"/>
      <c r="J90" s="220"/>
    </row>
    <row r="91" spans="1:10" ht="119.25" customHeight="1">
      <c r="A91" s="222"/>
      <c r="B91" s="223"/>
      <c r="C91" s="220"/>
      <c r="D91" s="221" t="s">
        <v>204</v>
      </c>
      <c r="E91" s="224"/>
      <c r="F91" s="42"/>
      <c r="G91" s="230"/>
      <c r="H91" s="226"/>
      <c r="I91" s="226"/>
      <c r="J91" s="220"/>
    </row>
    <row r="92" spans="1:10" ht="25.5">
      <c r="A92" s="222"/>
      <c r="B92" s="223"/>
      <c r="C92" s="220"/>
      <c r="D92" s="29" t="s">
        <v>180</v>
      </c>
      <c r="E92" s="224"/>
      <c r="F92" s="229" t="s">
        <v>15</v>
      </c>
      <c r="G92" s="251">
        <v>1</v>
      </c>
      <c r="H92" s="448"/>
      <c r="I92" s="226">
        <f>G92*H92</f>
        <v>0</v>
      </c>
      <c r="J92" s="220" t="s">
        <v>164</v>
      </c>
    </row>
    <row r="94" spans="1:10" ht="26.25" customHeight="1">
      <c r="A94" s="222" t="s">
        <v>7</v>
      </c>
      <c r="B94" s="223" t="s">
        <v>171</v>
      </c>
      <c r="C94" s="220"/>
      <c r="D94" s="254" t="s">
        <v>241</v>
      </c>
      <c r="E94" s="224"/>
      <c r="F94" s="229"/>
      <c r="G94" s="251"/>
      <c r="H94" s="226"/>
      <c r="I94" s="226"/>
      <c r="J94" s="220"/>
    </row>
    <row r="95" spans="1:10" ht="38.25">
      <c r="A95" s="222"/>
      <c r="B95" s="223"/>
      <c r="C95" s="220"/>
      <c r="D95" s="149" t="s">
        <v>269</v>
      </c>
      <c r="E95" s="224"/>
      <c r="F95" s="229"/>
      <c r="G95" s="251"/>
      <c r="H95" s="226"/>
      <c r="I95" s="226"/>
      <c r="J95" s="220"/>
    </row>
    <row r="96" spans="1:10" ht="38.25">
      <c r="A96" s="222"/>
      <c r="B96" s="223"/>
      <c r="C96" s="220"/>
      <c r="D96" s="29" t="s">
        <v>207</v>
      </c>
      <c r="E96" s="224"/>
      <c r="F96" s="229"/>
      <c r="G96" s="251"/>
      <c r="H96" s="226"/>
      <c r="I96" s="226"/>
      <c r="J96" s="220"/>
    </row>
    <row r="97" spans="1:10" ht="76.5">
      <c r="A97" s="222"/>
      <c r="B97" s="223"/>
      <c r="C97" s="220"/>
      <c r="D97" s="29" t="s">
        <v>267</v>
      </c>
      <c r="E97" s="224"/>
      <c r="F97" s="229"/>
      <c r="G97" s="251"/>
      <c r="H97" s="226"/>
      <c r="I97" s="226"/>
      <c r="J97" s="220"/>
    </row>
    <row r="98" spans="1:10" ht="42" customHeight="1">
      <c r="A98" s="222"/>
      <c r="B98" s="223"/>
      <c r="C98" s="220"/>
      <c r="D98" s="221" t="s">
        <v>208</v>
      </c>
      <c r="E98" s="224"/>
      <c r="F98" s="42"/>
      <c r="G98" s="230"/>
      <c r="H98" s="226"/>
      <c r="I98" s="226"/>
      <c r="J98" s="220"/>
    </row>
    <row r="99" spans="1:10" ht="117.75" customHeight="1">
      <c r="A99" s="222"/>
      <c r="B99" s="223"/>
      <c r="C99" s="220"/>
      <c r="D99" s="221" t="s">
        <v>209</v>
      </c>
      <c r="E99" s="224"/>
      <c r="F99" s="42"/>
      <c r="G99" s="230"/>
      <c r="H99" s="226"/>
      <c r="I99" s="226"/>
      <c r="J99" s="220"/>
    </row>
    <row r="100" spans="1:10" ht="25.5">
      <c r="A100" s="222"/>
      <c r="B100" s="223"/>
      <c r="C100" s="220"/>
      <c r="D100" s="29" t="s">
        <v>180</v>
      </c>
      <c r="E100" s="224"/>
      <c r="F100" s="229" t="s">
        <v>15</v>
      </c>
      <c r="G100" s="251">
        <v>1</v>
      </c>
      <c r="H100" s="448"/>
      <c r="I100" s="226">
        <f>G100*H100</f>
        <v>0</v>
      </c>
      <c r="J100" s="220" t="s">
        <v>164</v>
      </c>
    </row>
    <row r="102" spans="1:10" ht="63.75">
      <c r="A102" s="222" t="s">
        <v>7</v>
      </c>
      <c r="B102" s="223" t="s">
        <v>172</v>
      </c>
      <c r="C102" s="220"/>
      <c r="D102" s="254" t="s">
        <v>242</v>
      </c>
      <c r="E102" s="224"/>
      <c r="F102" s="229" t="s">
        <v>15</v>
      </c>
      <c r="G102" s="251">
        <f>SUM(G21:G100)</f>
        <v>81</v>
      </c>
      <c r="H102" s="448"/>
      <c r="I102" s="226">
        <f>G102*H102</f>
        <v>0</v>
      </c>
      <c r="J102" s="220" t="s">
        <v>164</v>
      </c>
    </row>
    <row r="103" spans="1:10" ht="13.5" thickBot="1">
      <c r="A103" s="240"/>
      <c r="B103" s="210"/>
      <c r="C103" s="236"/>
      <c r="D103" s="237"/>
      <c r="E103" s="211"/>
      <c r="F103" s="212"/>
      <c r="G103" s="243"/>
      <c r="H103" s="244"/>
      <c r="I103" s="244"/>
      <c r="J103" s="236"/>
    </row>
    <row r="104" spans="1:10" ht="18.75">
      <c r="A104" s="187" t="s">
        <v>175</v>
      </c>
      <c r="B104" s="49"/>
      <c r="C104" s="49"/>
      <c r="D104" s="235" t="s">
        <v>202</v>
      </c>
      <c r="E104" s="227"/>
      <c r="F104" s="44"/>
      <c r="G104" s="238"/>
      <c r="H104" s="239"/>
      <c r="I104" s="103">
        <f>SUM(I5:I102)</f>
        <v>0</v>
      </c>
      <c r="J104" s="93" t="s">
        <v>164</v>
      </c>
    </row>
  </sheetData>
  <sheetProtection password="CC1A" sheet="1" objects="1" scenarios="1"/>
  <pageMargins left="0.70866141732283472" right="0.70866141732283472" top="0.74803149606299213" bottom="0.74803149606299213" header="0.31496062992125984" footer="0.31496062992125984"/>
  <pageSetup paperSize="9" scale="61" fitToHeight="5" orientation="portrait" r:id="rId1"/>
  <rowBreaks count="3" manualBreakCount="3">
    <brk id="29" max="16383" man="1"/>
    <brk id="53" max="16383" man="1"/>
    <brk id="7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showGridLines="0" topLeftCell="A16" zoomScaleNormal="100" zoomScaleSheetLayoutView="100" workbookViewId="0">
      <selection activeCell="G30" sqref="G30"/>
    </sheetView>
  </sheetViews>
  <sheetFormatPr defaultRowHeight="12.75"/>
  <cols>
    <col min="1" max="1" width="4.140625" style="204" customWidth="1"/>
    <col min="2" max="2" width="3.7109375" style="204" customWidth="1"/>
    <col min="3" max="3" width="2.42578125" style="204" customWidth="1"/>
    <col min="4" max="4" width="56.7109375" style="204" customWidth="1"/>
    <col min="5" max="5" width="4.85546875" style="204" customWidth="1"/>
    <col min="6" max="6" width="7.85546875" style="204" customWidth="1"/>
    <col min="7" max="7" width="10" style="15" customWidth="1"/>
    <col min="8" max="8" width="8.7109375" style="15" customWidth="1"/>
    <col min="9" max="9" width="13.7109375" style="15" bestFit="1" customWidth="1"/>
    <col min="10" max="10" width="4" style="204" customWidth="1"/>
    <col min="11" max="11" width="9.140625" style="204"/>
    <col min="12" max="12" width="9.140625" style="204" customWidth="1"/>
    <col min="13" max="16384" width="9.140625" style="204"/>
  </cols>
  <sheetData>
    <row r="1" spans="1:10" ht="21" customHeight="1" thickTop="1" thickBot="1">
      <c r="A1" s="70" t="s">
        <v>176</v>
      </c>
      <c r="B1" s="71"/>
      <c r="C1" s="72"/>
      <c r="D1" s="75" t="s">
        <v>201</v>
      </c>
      <c r="E1" s="224"/>
      <c r="F1" s="42"/>
      <c r="G1" s="230"/>
      <c r="H1" s="226"/>
      <c r="I1" s="226"/>
      <c r="J1" s="220"/>
    </row>
    <row r="2" spans="1:10" ht="13.5" thickTop="1">
      <c r="A2" s="222"/>
      <c r="B2" s="223"/>
      <c r="C2" s="220"/>
      <c r="D2" s="221"/>
      <c r="E2" s="224"/>
      <c r="F2" s="42"/>
      <c r="G2" s="230"/>
      <c r="H2" s="226"/>
      <c r="I2" s="226"/>
      <c r="J2" s="220"/>
    </row>
    <row r="3" spans="1:10" ht="25.5">
      <c r="A3" s="222"/>
      <c r="B3" s="223"/>
      <c r="C3" s="220"/>
      <c r="D3" s="221"/>
      <c r="E3" s="224"/>
      <c r="F3" s="78" t="s">
        <v>30</v>
      </c>
      <c r="G3" s="104" t="s">
        <v>31</v>
      </c>
      <c r="H3" s="105"/>
      <c r="I3" s="105" t="s">
        <v>165</v>
      </c>
      <c r="J3" s="220"/>
    </row>
    <row r="4" spans="1:10" s="220" customFormat="1" ht="117" customHeight="1">
      <c r="A4" s="164" t="s">
        <v>8</v>
      </c>
      <c r="B4" s="165" t="s">
        <v>2</v>
      </c>
      <c r="C4" s="28"/>
      <c r="D4" s="76" t="s">
        <v>276</v>
      </c>
      <c r="F4" s="228" t="s">
        <v>23</v>
      </c>
      <c r="G4" s="199">
        <v>1189.1500000000001</v>
      </c>
      <c r="H4" s="453"/>
      <c r="I4" s="226">
        <f>G4*H4</f>
        <v>0</v>
      </c>
      <c r="J4" s="220" t="s">
        <v>164</v>
      </c>
    </row>
    <row r="5" spans="1:10" s="220" customFormat="1" ht="12.75" customHeight="1">
      <c r="A5" s="164"/>
      <c r="B5" s="165"/>
      <c r="C5" s="28"/>
      <c r="D5" s="76"/>
      <c r="F5" s="228"/>
      <c r="G5" s="199"/>
      <c r="H5" s="125"/>
      <c r="I5" s="226"/>
    </row>
    <row r="6" spans="1:10" ht="54.75" customHeight="1">
      <c r="A6" s="164" t="s">
        <v>8</v>
      </c>
      <c r="B6" s="165" t="s">
        <v>3</v>
      </c>
      <c r="C6" s="28"/>
      <c r="D6" s="76" t="s">
        <v>277</v>
      </c>
      <c r="E6" s="220"/>
      <c r="F6" s="228" t="s">
        <v>23</v>
      </c>
      <c r="G6" s="199">
        <v>226.5</v>
      </c>
      <c r="H6" s="453"/>
      <c r="I6" s="226">
        <f>G6*H6</f>
        <v>0</v>
      </c>
      <c r="J6" s="220" t="s">
        <v>164</v>
      </c>
    </row>
    <row r="7" spans="1:10" s="220" customFormat="1" ht="12.75" customHeight="1">
      <c r="A7" s="222"/>
      <c r="B7" s="223"/>
      <c r="D7" s="221"/>
      <c r="E7" s="224"/>
      <c r="F7" s="78"/>
      <c r="G7" s="104"/>
      <c r="H7" s="124"/>
      <c r="I7" s="105"/>
    </row>
    <row r="8" spans="1:10" s="220" customFormat="1" ht="54">
      <c r="A8" s="164" t="s">
        <v>8</v>
      </c>
      <c r="B8" s="165" t="s">
        <v>4</v>
      </c>
      <c r="D8" s="254" t="s">
        <v>278</v>
      </c>
      <c r="E8" s="224"/>
      <c r="F8" s="160" t="s">
        <v>23</v>
      </c>
      <c r="G8" s="161">
        <f>0.1*G4</f>
        <v>118.92</v>
      </c>
      <c r="H8" s="454"/>
      <c r="I8" s="252">
        <f>G8*H8</f>
        <v>0</v>
      </c>
      <c r="J8" s="162" t="s">
        <v>164</v>
      </c>
    </row>
    <row r="9" spans="1:10" s="220" customFormat="1" ht="12.75" customHeight="1">
      <c r="A9" s="222"/>
      <c r="B9" s="223"/>
      <c r="D9" s="221"/>
      <c r="E9" s="224"/>
      <c r="F9" s="78"/>
      <c r="G9" s="104"/>
      <c r="H9" s="124"/>
      <c r="I9" s="105"/>
    </row>
    <row r="10" spans="1:10" ht="89.25">
      <c r="A10" s="164" t="s">
        <v>8</v>
      </c>
      <c r="B10" s="165" t="s">
        <v>5</v>
      </c>
      <c r="C10" s="28"/>
      <c r="D10" s="76" t="s">
        <v>262</v>
      </c>
      <c r="E10" s="220"/>
      <c r="F10" s="228" t="s">
        <v>22</v>
      </c>
      <c r="G10" s="199">
        <v>375.84</v>
      </c>
      <c r="H10" s="453"/>
      <c r="I10" s="226">
        <f>G10*H10</f>
        <v>0</v>
      </c>
      <c r="J10" s="220" t="s">
        <v>164</v>
      </c>
    </row>
    <row r="11" spans="1:10" s="220" customFormat="1" ht="12.75" customHeight="1">
      <c r="A11" s="222"/>
      <c r="B11" s="223"/>
      <c r="D11" s="221"/>
      <c r="E11" s="224"/>
      <c r="F11" s="78"/>
      <c r="G11" s="104"/>
      <c r="H11" s="124"/>
      <c r="I11" s="105"/>
    </row>
    <row r="12" spans="1:10" ht="66.75">
      <c r="A12" s="164" t="s">
        <v>8</v>
      </c>
      <c r="B12" s="217" t="s">
        <v>6</v>
      </c>
      <c r="C12" s="195"/>
      <c r="D12" s="198" t="s">
        <v>293</v>
      </c>
      <c r="E12" s="195"/>
      <c r="F12" s="228" t="s">
        <v>23</v>
      </c>
      <c r="G12" s="191">
        <v>57.82</v>
      </c>
      <c r="H12" s="455"/>
      <c r="I12" s="199">
        <f>G12*H12</f>
        <v>0</v>
      </c>
      <c r="J12" s="220" t="s">
        <v>164</v>
      </c>
    </row>
    <row r="13" spans="1:10" s="127" customFormat="1" ht="12.75" customHeight="1">
      <c r="A13" s="222"/>
      <c r="B13" s="223"/>
      <c r="C13" s="220"/>
      <c r="D13" s="221"/>
      <c r="E13" s="224"/>
      <c r="F13" s="78"/>
      <c r="G13" s="104"/>
      <c r="H13" s="124"/>
      <c r="I13" s="124"/>
      <c r="J13" s="220"/>
    </row>
    <row r="14" spans="1:10" s="220" customFormat="1" ht="38.25">
      <c r="A14" s="164" t="s">
        <v>8</v>
      </c>
      <c r="B14" s="217" t="s">
        <v>7</v>
      </c>
      <c r="C14" s="195"/>
      <c r="D14" s="150" t="s">
        <v>294</v>
      </c>
      <c r="E14" s="195"/>
      <c r="F14" s="228" t="s">
        <v>22</v>
      </c>
      <c r="G14" s="147">
        <v>209.27</v>
      </c>
      <c r="H14" s="447"/>
      <c r="I14" s="256">
        <f>G14*H14</f>
        <v>0</v>
      </c>
      <c r="J14" s="220" t="s">
        <v>164</v>
      </c>
    </row>
    <row r="15" spans="1:10" s="220" customFormat="1" ht="12.75" customHeight="1">
      <c r="A15" s="218"/>
      <c r="B15" s="217"/>
      <c r="C15" s="195"/>
      <c r="D15" s="198"/>
      <c r="E15" s="195"/>
      <c r="F15" s="228"/>
      <c r="G15" s="196"/>
      <c r="H15" s="197"/>
      <c r="I15" s="99"/>
    </row>
    <row r="16" spans="1:10" s="220" customFormat="1" ht="92.25" customHeight="1">
      <c r="A16" s="164" t="s">
        <v>8</v>
      </c>
      <c r="B16" s="217" t="s">
        <v>8</v>
      </c>
      <c r="C16" s="195"/>
      <c r="D16" s="198" t="s">
        <v>279</v>
      </c>
      <c r="E16" s="195"/>
      <c r="F16" s="228" t="s">
        <v>23</v>
      </c>
      <c r="G16" s="199">
        <v>1189.1500000000001</v>
      </c>
      <c r="H16" s="455"/>
      <c r="I16" s="199">
        <f>G16*H16</f>
        <v>0</v>
      </c>
      <c r="J16" s="220" t="s">
        <v>164</v>
      </c>
    </row>
    <row r="17" spans="1:10" s="220" customFormat="1" ht="12.75" customHeight="1">
      <c r="A17" s="218"/>
      <c r="B17" s="217"/>
      <c r="C17" s="195"/>
      <c r="D17" s="198"/>
      <c r="E17" s="195"/>
      <c r="F17" s="228"/>
      <c r="G17" s="191"/>
      <c r="H17" s="192"/>
      <c r="I17" s="199"/>
    </row>
    <row r="18" spans="1:10" s="220" customFormat="1" ht="65.25" customHeight="1">
      <c r="A18" s="164" t="s">
        <v>8</v>
      </c>
      <c r="B18" s="217" t="s">
        <v>13</v>
      </c>
      <c r="C18" s="195"/>
      <c r="D18" s="198" t="s">
        <v>585</v>
      </c>
      <c r="E18" s="195"/>
    </row>
    <row r="19" spans="1:10">
      <c r="A19" s="218"/>
      <c r="B19" s="217"/>
      <c r="C19" s="246"/>
      <c r="D19" s="139"/>
      <c r="E19" s="140"/>
      <c r="F19" s="228" t="s">
        <v>23</v>
      </c>
      <c r="G19" s="199">
        <v>1189.1500000000001</v>
      </c>
      <c r="H19" s="455"/>
      <c r="I19" s="199">
        <f>G19*H19</f>
        <v>0</v>
      </c>
      <c r="J19" s="220" t="s">
        <v>164</v>
      </c>
    </row>
    <row r="20" spans="1:10">
      <c r="A20" s="218"/>
      <c r="B20" s="217"/>
      <c r="C20" s="246"/>
      <c r="D20" s="139"/>
      <c r="E20" s="140"/>
      <c r="F20" s="141"/>
      <c r="G20" s="219"/>
      <c r="H20" s="216"/>
      <c r="I20" s="216"/>
      <c r="J20" s="246"/>
    </row>
    <row r="21" spans="1:10" ht="28.5" customHeight="1">
      <c r="A21" s="218" t="s">
        <v>8</v>
      </c>
      <c r="B21" s="217" t="s">
        <v>14</v>
      </c>
      <c r="C21" s="246"/>
      <c r="D21" s="198" t="s">
        <v>270</v>
      </c>
      <c r="E21" s="140"/>
      <c r="F21" s="228" t="s">
        <v>22</v>
      </c>
      <c r="G21" s="191">
        <v>184.11</v>
      </c>
      <c r="H21" s="455"/>
      <c r="I21" s="199">
        <f>G21*H21</f>
        <v>0</v>
      </c>
      <c r="J21" s="220" t="s">
        <v>164</v>
      </c>
    </row>
    <row r="22" spans="1:10" ht="13.5" thickBot="1">
      <c r="A22" s="240"/>
      <c r="B22" s="210"/>
      <c r="C22" s="236"/>
      <c r="D22" s="237"/>
      <c r="E22" s="211"/>
      <c r="F22" s="212"/>
      <c r="G22" s="243"/>
      <c r="H22" s="244"/>
      <c r="I22" s="244"/>
      <c r="J22" s="236"/>
    </row>
    <row r="23" spans="1:10" ht="18.75">
      <c r="A23" s="187" t="s">
        <v>176</v>
      </c>
      <c r="B23" s="49"/>
      <c r="C23" s="49"/>
      <c r="D23" s="235" t="s">
        <v>203</v>
      </c>
      <c r="E23" s="227"/>
      <c r="F23" s="44"/>
      <c r="G23" s="238"/>
      <c r="H23" s="239"/>
      <c r="I23" s="103">
        <f>SUM(I4:I21)</f>
        <v>0</v>
      </c>
      <c r="J23" s="93" t="s">
        <v>164</v>
      </c>
    </row>
    <row r="24" spans="1:10">
      <c r="A24" s="222"/>
      <c r="B24" s="223"/>
      <c r="C24" s="220"/>
      <c r="D24" s="221"/>
      <c r="E24" s="224"/>
      <c r="F24" s="42"/>
      <c r="G24" s="230"/>
      <c r="H24" s="226"/>
      <c r="I24" s="226"/>
      <c r="J24" s="220"/>
    </row>
    <row r="25" spans="1:10">
      <c r="A25" s="222"/>
      <c r="B25" s="223"/>
      <c r="C25" s="220"/>
      <c r="D25" s="221"/>
      <c r="E25" s="224"/>
      <c r="F25" s="42"/>
      <c r="G25" s="230"/>
      <c r="H25" s="226"/>
      <c r="I25" s="226"/>
      <c r="J25" s="220"/>
    </row>
    <row r="27" spans="1:10">
      <c r="D27" s="97"/>
    </row>
  </sheetData>
  <sheetProtection password="CC1A" sheet="1" objects="1" scenarios="1"/>
  <pageMargins left="0.70866141732283472" right="0.70866141732283472" top="0.74803149606299213" bottom="0.74803149606299213" header="0.31496062992125984" footer="0.31496062992125984"/>
  <pageSetup paperSize="9" scale="76" fitToHeight="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11</vt:i4>
      </vt:variant>
    </vt:vector>
  </HeadingPairs>
  <TitlesOfParts>
    <vt:vector size="30" baseType="lpstr">
      <vt:lpstr>NASLOVNICA</vt:lpstr>
      <vt:lpstr>Obrtnički radovi-rekapitulacija</vt:lpstr>
      <vt:lpstr>1.rušenje i demontaža</vt:lpstr>
      <vt:lpstr>2.zemljani radovi</vt:lpstr>
      <vt:lpstr>3.betonski i ab radovi</vt:lpstr>
      <vt:lpstr>4.zidarski radovi</vt:lpstr>
      <vt:lpstr>5.izolaterski radovi</vt:lpstr>
      <vt:lpstr>6.pvc-stolarija </vt:lpstr>
      <vt:lpstr>7.krovopokrivački radovi</vt:lpstr>
      <vt:lpstr>8.fasaderski radovi</vt:lpstr>
      <vt:lpstr>9.limarski radovi</vt:lpstr>
      <vt:lpstr>10.ličilački radovi</vt:lpstr>
      <vt:lpstr>11.podopolagački radovi</vt:lpstr>
      <vt:lpstr>12.ostali radovi</vt:lpstr>
      <vt:lpstr>G</vt:lpstr>
      <vt:lpstr>Z</vt:lpstr>
      <vt:lpstr>OPĆI I TEHNIČKI UVJETI</vt:lpstr>
      <vt:lpstr>Elektrotehnički radovi</vt:lpstr>
      <vt:lpstr>Strojarski radovi</vt:lpstr>
      <vt:lpstr>'1.rušenje i demontaža'!Print_Area</vt:lpstr>
      <vt:lpstr>'11.podopolagački radovi'!Print_Area</vt:lpstr>
      <vt:lpstr>'5.izolaterski radovi'!Print_Area</vt:lpstr>
      <vt:lpstr>'7.krovopokrivački radovi'!Print_Area</vt:lpstr>
      <vt:lpstr>'8.fasaderski radovi'!Print_Area</vt:lpstr>
      <vt:lpstr>'9.limarski radovi'!Print_Area</vt:lpstr>
      <vt:lpstr>'Elektrotehnički radovi'!Print_Area</vt:lpstr>
      <vt:lpstr>G!Print_Area</vt:lpstr>
      <vt:lpstr>'Obrtnički radovi-rekapitulacija'!Print_Area</vt:lpstr>
      <vt:lpstr>'Strojarski radovi'!Print_Area</vt:lpstr>
      <vt:lpstr>Z!Print_Area</vt:lpstr>
    </vt:vector>
  </TitlesOfParts>
  <Company>PIONIR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MIRKO JEVTOVIC</dc:creator>
  <cp:lastModifiedBy>Ibriks Goran</cp:lastModifiedBy>
  <cp:lastPrinted>2017-12-07T11:45:24Z</cp:lastPrinted>
  <dcterms:created xsi:type="dcterms:W3CDTF">1999-10-12T19:48:02Z</dcterms:created>
  <dcterms:modified xsi:type="dcterms:W3CDTF">2017-12-07T12:06:52Z</dcterms:modified>
</cp:coreProperties>
</file>